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ecksteinsolutions-my.sharepoint.com/personal/shivaji_kolekar_ecksteinsolutions_com/Documents/Desktop/"/>
    </mc:Choice>
  </mc:AlternateContent>
  <xr:revisionPtr revIDLastSave="18" documentId="8_{D7A577F9-DC02-47DF-947E-DD5EA95A0FD4}" xr6:coauthVersionLast="47" xr6:coauthVersionMax="47" xr10:uidLastSave="{B7DB9CBC-2E28-4346-A56F-20CFD2E80813}"/>
  <bookViews>
    <workbookView xWindow="-120" yWindow="-120" windowWidth="29040" windowHeight="15840" firstSheet="1" activeTab="1" xr2:uid="{00000000-000D-0000-FFFF-FFFF00000000}"/>
  </bookViews>
  <sheets>
    <sheet name="Matl requirement" sheetId="5" state="hidden" r:id="rId1"/>
    <sheet name="Rod" sheetId="13" r:id="rId2"/>
    <sheet name="Flat" sheetId="10" r:id="rId3"/>
    <sheet name="Sq bar" sheetId="11" r:id="rId4"/>
    <sheet name="Sheet" sheetId="12" r:id="rId5"/>
    <sheet name="POM" sheetId="14" r:id="rId6"/>
    <sheet name="Varities" sheetId="6" state="hidden" r:id="rId7"/>
  </sheets>
  <definedNames>
    <definedName name="_xlnm._FilterDatabase" localSheetId="0" hidden="1">'Matl requirement'!$A$1:$O$37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0" l="1"/>
  <c r="M3" i="5"/>
  <c r="N3" i="5" s="1"/>
  <c r="I3" i="5"/>
  <c r="J3" i="5" s="1"/>
  <c r="O59" i="5"/>
  <c r="N59" i="5"/>
  <c r="O58" i="5"/>
  <c r="N58" i="5"/>
  <c r="O57" i="5"/>
  <c r="N57" i="5"/>
  <c r="J59" i="5"/>
  <c r="J58" i="5"/>
  <c r="M59" i="5"/>
  <c r="L59" i="5"/>
  <c r="M58" i="5"/>
  <c r="L58" i="5"/>
  <c r="M57" i="5"/>
  <c r="L57" i="5"/>
  <c r="J57" i="5"/>
  <c r="I59" i="5"/>
  <c r="I58" i="5"/>
  <c r="I57" i="5"/>
  <c r="M5" i="5"/>
  <c r="N5" i="5" s="1"/>
  <c r="M6" i="5"/>
  <c r="N6" i="5" s="1"/>
  <c r="M7" i="5"/>
  <c r="N7" i="5" s="1"/>
  <c r="M8" i="5"/>
  <c r="N8" i="5" s="1"/>
  <c r="M9" i="5"/>
  <c r="N9" i="5" s="1"/>
  <c r="M10" i="5"/>
  <c r="N10" i="5" s="1"/>
  <c r="M11" i="5"/>
  <c r="N11" i="5" s="1"/>
  <c r="M12" i="5"/>
  <c r="N12" i="5" s="1"/>
  <c r="M13" i="5"/>
  <c r="N13" i="5" s="1"/>
  <c r="M14" i="5"/>
  <c r="N14" i="5" s="1"/>
  <c r="M15" i="5"/>
  <c r="N15" i="5" s="1"/>
  <c r="M16" i="5"/>
  <c r="N16" i="5" s="1"/>
  <c r="M17" i="5"/>
  <c r="N17" i="5" s="1"/>
  <c r="M18" i="5"/>
  <c r="N18" i="5" s="1"/>
  <c r="M19" i="5"/>
  <c r="N19" i="5" s="1"/>
  <c r="M20" i="5"/>
  <c r="N20" i="5" s="1"/>
  <c r="M21" i="5"/>
  <c r="N21" i="5" s="1"/>
  <c r="M22" i="5"/>
  <c r="N22" i="5" s="1"/>
  <c r="M23" i="5"/>
  <c r="N23" i="5" s="1"/>
  <c r="M24" i="5"/>
  <c r="N24" i="5" s="1"/>
  <c r="M25" i="5"/>
  <c r="N25" i="5" s="1"/>
  <c r="M26" i="5"/>
  <c r="N26" i="5" s="1"/>
  <c r="M27" i="5"/>
  <c r="N27" i="5" s="1"/>
  <c r="M28" i="5"/>
  <c r="N28" i="5" s="1"/>
  <c r="M29" i="5"/>
  <c r="N29" i="5" s="1"/>
  <c r="M30" i="5"/>
  <c r="N30" i="5" s="1"/>
  <c r="M31" i="5"/>
  <c r="N31" i="5" s="1"/>
  <c r="M32" i="5"/>
  <c r="N32" i="5" s="1"/>
  <c r="M33" i="5"/>
  <c r="N33" i="5" s="1"/>
  <c r="M34" i="5"/>
  <c r="N34" i="5" s="1"/>
  <c r="M35" i="5"/>
  <c r="N35" i="5" s="1"/>
  <c r="M36" i="5"/>
  <c r="N36" i="5" s="1"/>
  <c r="M37" i="5"/>
  <c r="N37" i="5" s="1"/>
  <c r="I5" i="5"/>
  <c r="J5" i="5" s="1"/>
  <c r="I6" i="5"/>
  <c r="J6" i="5" s="1"/>
  <c r="I7" i="5"/>
  <c r="J7" i="5" s="1"/>
  <c r="I8" i="5"/>
  <c r="J8" i="5" s="1"/>
  <c r="I9" i="5"/>
  <c r="J9" i="5" s="1"/>
  <c r="I10" i="5"/>
  <c r="J10" i="5" s="1"/>
  <c r="I11" i="5"/>
  <c r="J11" i="5" s="1"/>
  <c r="I12" i="5"/>
  <c r="J12" i="5" s="1"/>
  <c r="I13" i="5"/>
  <c r="J13" i="5" s="1"/>
  <c r="I14" i="5"/>
  <c r="J14" i="5" s="1"/>
  <c r="I15" i="5"/>
  <c r="J15" i="5" s="1"/>
  <c r="I16" i="5"/>
  <c r="J16" i="5" s="1"/>
  <c r="I17" i="5"/>
  <c r="J17" i="5" s="1"/>
  <c r="I18" i="5"/>
  <c r="J18" i="5" s="1"/>
  <c r="I19" i="5"/>
  <c r="J19" i="5" s="1"/>
  <c r="I20" i="5"/>
  <c r="J20" i="5" s="1"/>
  <c r="I21" i="5"/>
  <c r="J21" i="5" s="1"/>
  <c r="I22" i="5"/>
  <c r="J22" i="5" s="1"/>
  <c r="I23" i="5"/>
  <c r="J23" i="5" s="1"/>
  <c r="I24" i="5"/>
  <c r="J24" i="5" s="1"/>
  <c r="I25" i="5"/>
  <c r="J25" i="5" s="1"/>
  <c r="I26" i="5"/>
  <c r="J26" i="5" s="1"/>
  <c r="I27" i="5"/>
  <c r="J27" i="5" s="1"/>
  <c r="I28" i="5"/>
  <c r="J28" i="5" s="1"/>
  <c r="I29" i="5"/>
  <c r="J29" i="5" s="1"/>
  <c r="I30" i="5"/>
  <c r="J30" i="5" s="1"/>
  <c r="I31" i="5"/>
  <c r="J31" i="5" s="1"/>
  <c r="I32" i="5"/>
  <c r="J32" i="5" s="1"/>
  <c r="I33" i="5"/>
  <c r="J33" i="5" s="1"/>
  <c r="I34" i="5"/>
  <c r="J34" i="5" s="1"/>
  <c r="I35" i="5"/>
  <c r="J35" i="5" s="1"/>
  <c r="I36" i="5"/>
  <c r="J36" i="5" s="1"/>
  <c r="I37" i="5"/>
  <c r="J37" i="5" s="1"/>
  <c r="M4" i="5"/>
  <c r="N4" i="5" s="1"/>
  <c r="I4" i="5"/>
  <c r="J4" i="5" s="1"/>
  <c r="P58" i="5" l="1"/>
  <c r="P59" i="5"/>
  <c r="Q59" i="5"/>
  <c r="Q5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tc={7EEA3B9D-EB07-4834-9DB3-E616D23515BE}</author>
    <author>tc={EE8FEA5F-D2FE-4F9A-BD6F-A72C5E93A10D}</author>
    <author>tc={AE95A186-80ED-4A6E-91F3-CB7CD5C3FD9C}</author>
    <author>tc={EDE1B0C9-E987-415B-B5A9-DAB86538DED5}</author>
    <author>tc={0380C204-91AB-4ECC-B896-4ED6B994C604}</author>
    <author>tc={078D2B2F-3FBC-4001-AB99-14A1732E14F2}</author>
    <author>tc={AACAC57B-8B37-4E03-877E-81558E94CFE9}</author>
    <author>tc={08BD2EEA-BE39-476A-A509-BCBACDA6D7D1}</author>
    <author>tc={1DDF85F2-0DEF-4130-B83B-6D1C17EFA6D7}</author>
    <author>tc={38C9A50A-D653-4482-8BCF-537D0937116D}</author>
    <author>tc={EADBEDF3-D7F3-437E-88CB-96733CC1754B}</author>
    <author>tc={78E794E5-E65C-40DD-84DC-D7A660CB5079}</author>
    <author>tc={E22AA3A3-3EB2-4073-8384-E6E828B646A1}</author>
    <author>tc={0ED3F72B-7D0B-477E-B5EF-067C2FEE9B8D}</author>
    <author>tc={7296A642-DE43-4768-A166-904355338912}</author>
    <author>tc={EAE0CF9B-6356-4249-BA76-B4CF167BC947}</author>
    <author>tc={91A617A9-C6C0-4604-B3A6-698B11FE0058}</author>
    <author>tc={2D475CE0-C5C9-4936-822D-1E626A9F48B8}</author>
    <author>tc={6C023DD8-C1B4-410F-96B9-00A0B6EB2503}</author>
    <author>tc={9ECA641F-2F13-4193-8C3D-C0881F047A83}</author>
    <author>tc={24E57D00-F47D-4BDD-B4D9-DFC771B296E0}</author>
    <author>tc={529A8B0C-D88F-4487-8D55-884048246F79}</author>
    <author>tc={8EB1CBE5-51EF-4F01-8BB3-7DE64F2D8B03}</author>
    <author>tc={E3CAF1E6-9F9A-4520-9723-5BF927ADB126}</author>
    <author>tc={861E91B7-834D-47FD-A0C2-BA4548143E94}</author>
    <author>tc={24986DF4-6F23-4B1F-8D7A-D662C5A8C05E}</author>
    <author>tc={43C02EAD-F70B-49F3-ADED-DD6C6919F348}</author>
    <author>tc={47883D95-E831-4561-8AD3-625C5B779782}</author>
    <author>tc={86452D8A-250F-4174-A91A-3D470C997BBC}</author>
    <author>tc={6C023277-8A6B-4AD2-906D-DDEE34B16363}</author>
    <author>tc={6373E2C2-347E-4B30-B2A7-80F445B8E818}</author>
    <author>tc={CBCFBD01-BA51-4D32-B36C-3CE07A035547}</author>
  </authors>
  <commentList>
    <comment ref="F4" authorId="0" shapeId="0" xr:uid="{7EEA3B9D-EB07-4834-9DB3-E616D23515BE}">
      <text>
        <t>[Threaded comment]
Your version of Excel allows you to read this threaded comment; however, any edits to it will get removed if the file is opened in a newer version of Excel. Learn more: https://go.microsoft.com/fwlink/?linkid=870924
Comment:
    5</t>
      </text>
    </comment>
    <comment ref="F5" authorId="1" shapeId="0" xr:uid="{EE8FEA5F-D2FE-4F9A-BD6F-A72C5E93A10D}">
      <text>
        <t>[Threaded comment]
Your version of Excel allows you to read this threaded comment; however, any edits to it will get removed if the file is opened in a newer version of Excel. Learn more: https://go.microsoft.com/fwlink/?linkid=870924
Comment:
    10</t>
      </text>
    </comment>
    <comment ref="F6" authorId="2" shapeId="0" xr:uid="{AE95A186-80ED-4A6E-91F3-CB7CD5C3FD9C}">
      <text>
        <t>[Threaded comment]
Your version of Excel allows you to read this threaded comment; however, any edits to it will get removed if the file is opened in a newer version of Excel. Learn more: https://go.microsoft.com/fwlink/?linkid=870924
Comment:
    12</t>
      </text>
    </comment>
    <comment ref="F7" authorId="3" shapeId="0" xr:uid="{EDE1B0C9-E987-415B-B5A9-DAB86538DED5}">
      <text>
        <t>[Threaded comment]
Your version of Excel allows you to read this threaded comment; however, any edits to it will get removed if the file is opened in a newer version of Excel. Learn more: https://go.microsoft.com/fwlink/?linkid=870924
Comment:
    15</t>
      </text>
    </comment>
    <comment ref="F8" authorId="4" shapeId="0" xr:uid="{0380C204-91AB-4ECC-B896-4ED6B994C604}">
      <text>
        <t>[Threaded comment]
Your version of Excel allows you to read this threaded comment; however, any edits to it will get removed if the file is opened in a newer version of Excel. Learn more: https://go.microsoft.com/fwlink/?linkid=870924
Comment:
    12</t>
      </text>
    </comment>
    <comment ref="F9" authorId="5" shapeId="0" xr:uid="{078D2B2F-3FBC-4001-AB99-14A1732E14F2}">
      <text>
        <t>[Threaded comment]
Your version of Excel allows you to read this threaded comment; however, any edits to it will get removed if the file is opened in a newer version of Excel. Learn more: https://go.microsoft.com/fwlink/?linkid=870924
Comment:
    16</t>
      </text>
    </comment>
    <comment ref="F10" authorId="6" shapeId="0" xr:uid="{AACAC57B-8B37-4E03-877E-81558E94CFE9}">
      <text>
        <t>[Threaded comment]
Your version of Excel allows you to read this threaded comment; however, any edits to it will get removed if the file is opened in a newer version of Excel. Learn more: https://go.microsoft.com/fwlink/?linkid=870924
Comment:
    8</t>
      </text>
    </comment>
    <comment ref="F11" authorId="7" shapeId="0" xr:uid="{08BD2EEA-BE39-476A-A509-BCBACDA6D7D1}">
      <text>
        <t>[Threaded comment]
Your version of Excel allows you to read this threaded comment; however, any edits to it will get removed if the file is opened in a newer version of Excel. Learn more: https://go.microsoft.com/fwlink/?linkid=870924
Comment:
    16</t>
      </text>
    </comment>
    <comment ref="F12" authorId="8" shapeId="0" xr:uid="{1DDF85F2-0DEF-4130-B83B-6D1C17EFA6D7}">
      <text>
        <t>[Threaded comment]
Your version of Excel allows you to read this threaded comment; however, any edits to it will get removed if the file is opened in a newer version of Excel. Learn more: https://go.microsoft.com/fwlink/?linkid=870924
Comment:
    3</t>
      </text>
    </comment>
    <comment ref="F13" authorId="9" shapeId="0" xr:uid="{38C9A50A-D653-4482-8BCF-537D0937116D}">
      <text>
        <t>[Threaded comment]
Your version of Excel allows you to read this threaded comment; however, any edits to it will get removed if the file is opened in a newer version of Excel. Learn more: https://go.microsoft.com/fwlink/?linkid=870924
Comment:
    20</t>
      </text>
    </comment>
    <comment ref="F14" authorId="10" shapeId="0" xr:uid="{EADBEDF3-D7F3-437E-88CB-96733CC1754B}">
      <text>
        <t>[Threaded comment]
Your version of Excel allows you to read this threaded comment; however, any edits to it will get removed if the file is opened in a newer version of Excel. Learn more: https://go.microsoft.com/fwlink/?linkid=870924
Comment:
    5</t>
      </text>
    </comment>
    <comment ref="F15" authorId="11" shapeId="0" xr:uid="{78E794E5-E65C-40DD-84DC-D7A660CB5079}">
      <text>
        <t>[Threaded comment]
Your version of Excel allows you to read this threaded comment; however, any edits to it will get removed if the file is opened in a newer version of Excel. Learn more: https://go.microsoft.com/fwlink/?linkid=870924
Comment:
    11</t>
      </text>
    </comment>
    <comment ref="F16" authorId="12" shapeId="0" xr:uid="{E22AA3A3-3EB2-4073-8384-E6E828B646A1}">
      <text>
        <t>[Threaded comment]
Your version of Excel allows you to read this threaded comment; however, any edits to it will get removed if the file is opened in a newer version of Excel. Learn more: https://go.microsoft.com/fwlink/?linkid=870924
Comment:
    40</t>
      </text>
    </comment>
    <comment ref="F17" authorId="13" shapeId="0" xr:uid="{0ED3F72B-7D0B-477E-B5EF-067C2FEE9B8D}">
      <text>
        <t>[Threaded comment]
Your version of Excel allows you to read this threaded comment; however, any edits to it will get removed if the file is opened in a newer version of Excel. Learn more: https://go.microsoft.com/fwlink/?linkid=870924
Comment:
    8</t>
      </text>
    </comment>
    <comment ref="F18" authorId="14" shapeId="0" xr:uid="{7296A642-DE43-4768-A166-904355338912}">
      <text>
        <t>[Threaded comment]
Your version of Excel allows you to read this threaded comment; however, any edits to it will get removed if the file is opened in a newer version of Excel. Learn more: https://go.microsoft.com/fwlink/?linkid=870924
Comment:
    3</t>
      </text>
    </comment>
    <comment ref="F19" authorId="15" shapeId="0" xr:uid="{EAE0CF9B-6356-4249-BA76-B4CF167BC947}">
      <text>
        <t>[Threaded comment]
Your version of Excel allows you to read this threaded comment; however, any edits to it will get removed if the file is opened in a newer version of Excel. Learn more: https://go.microsoft.com/fwlink/?linkid=870924
Comment:
    6</t>
      </text>
    </comment>
    <comment ref="F20" authorId="16" shapeId="0" xr:uid="{91A617A9-C6C0-4604-B3A6-698B11FE0058}">
      <text>
        <t>[Threaded comment]
Your version of Excel allows you to read this threaded comment; however, any edits to it will get removed if the file is opened in a newer version of Excel. Learn more: https://go.microsoft.com/fwlink/?linkid=870924
Comment:
    35</t>
      </text>
    </comment>
    <comment ref="F21" authorId="17" shapeId="0" xr:uid="{2D475CE0-C5C9-4936-822D-1E626A9F48B8}">
      <text>
        <t>[Threaded comment]
Your version of Excel allows you to read this threaded comment; however, any edits to it will get removed if the file is opened in a newer version of Excel. Learn more: https://go.microsoft.com/fwlink/?linkid=870924
Comment:
    23</t>
      </text>
    </comment>
    <comment ref="F22" authorId="18" shapeId="0" xr:uid="{6C023DD8-C1B4-410F-96B9-00A0B6EB2503}">
      <text>
        <t>[Threaded comment]
Your version of Excel allows you to read this threaded comment; however, any edits to it will get removed if the file is opened in a newer version of Excel. Learn more: https://go.microsoft.com/fwlink/?linkid=870924
Comment:
    4</t>
      </text>
    </comment>
    <comment ref="F23" authorId="19" shapeId="0" xr:uid="{9ECA641F-2F13-4193-8C3D-C0881F047A83}">
      <text>
        <t>[Threaded comment]
Your version of Excel allows you to read this threaded comment; however, any edits to it will get removed if the file is opened in a newer version of Excel. Learn more: https://go.microsoft.com/fwlink/?linkid=870924
Comment:
    2</t>
      </text>
    </comment>
    <comment ref="F26" authorId="20" shapeId="0" xr:uid="{24E57D00-F47D-4BDD-B4D9-DFC771B296E0}">
      <text>
        <t>[Threaded comment]
Your version of Excel allows you to read this threaded comment; however, any edits to it will get removed if the file is opened in a newer version of Excel. Learn more: https://go.microsoft.com/fwlink/?linkid=870924
Comment:
    20</t>
      </text>
    </comment>
    <comment ref="F27" authorId="21" shapeId="0" xr:uid="{529A8B0C-D88F-4487-8D55-884048246F79}">
      <text>
        <t>[Threaded comment]
Your version of Excel allows you to read this threaded comment; however, any edits to it will get removed if the file is opened in a newer version of Excel. Learn more: https://go.microsoft.com/fwlink/?linkid=870924
Comment:
    4</t>
      </text>
    </comment>
    <comment ref="F28" authorId="22" shapeId="0" xr:uid="{8EB1CBE5-51EF-4F01-8BB3-7DE64F2D8B03}">
      <text>
        <t>[Threaded comment]
Your version of Excel allows you to read this threaded comment; however, any edits to it will get removed if the file is opened in a newer version of Excel. Learn more: https://go.microsoft.com/fwlink/?linkid=870924
Comment:
    25</t>
      </text>
    </comment>
    <comment ref="F29" authorId="23" shapeId="0" xr:uid="{E3CAF1E6-9F9A-4520-9723-5BF927ADB126}">
      <text>
        <t>[Threaded comment]
Your version of Excel allows you to read this threaded comment; however, any edits to it will get removed if the file is opened in a newer version of Excel. Learn more: https://go.microsoft.com/fwlink/?linkid=870924
Comment:
    3</t>
      </text>
    </comment>
    <comment ref="F30" authorId="24" shapeId="0" xr:uid="{861E91B7-834D-47FD-A0C2-BA4548143E94}">
      <text>
        <t>[Threaded comment]
Your version of Excel allows you to read this threaded comment; however, any edits to it will get removed if the file is opened in a newer version of Excel. Learn more: https://go.microsoft.com/fwlink/?linkid=870924
Comment:
    13</t>
      </text>
    </comment>
    <comment ref="F31" authorId="25" shapeId="0" xr:uid="{24986DF4-6F23-4B1F-8D7A-D662C5A8C05E}">
      <text>
        <t>[Threaded comment]
Your version of Excel allows you to read this threaded comment; however, any edits to it will get removed if the file is opened in a newer version of Excel. Learn more: https://go.microsoft.com/fwlink/?linkid=870924
Comment:
    40</t>
      </text>
    </comment>
    <comment ref="F32" authorId="26" shapeId="0" xr:uid="{43C02EAD-F70B-49F3-ADED-DD6C6919F348}">
      <text>
        <t>[Threaded comment]
Your version of Excel allows you to read this threaded comment; however, any edits to it will get removed if the file is opened in a newer version of Excel. Learn more: https://go.microsoft.com/fwlink/?linkid=870924
Comment:
    12</t>
      </text>
    </comment>
    <comment ref="F33" authorId="27" shapeId="0" xr:uid="{47883D95-E831-4561-8AD3-625C5B779782}">
      <text>
        <t>[Threaded comment]
Your version of Excel allows you to read this threaded comment; however, any edits to it will get removed if the file is opened in a newer version of Excel. Learn more: https://go.microsoft.com/fwlink/?linkid=870924
Comment:
    18</t>
      </text>
    </comment>
    <comment ref="F34" authorId="28" shapeId="0" xr:uid="{86452D8A-250F-4174-A91A-3D470C997BBC}">
      <text>
        <t>[Threaded comment]
Your version of Excel allows you to read this threaded comment; however, any edits to it will get removed if the file is opened in a newer version of Excel. Learn more: https://go.microsoft.com/fwlink/?linkid=870924
Comment:
    20</t>
      </text>
    </comment>
    <comment ref="F35" authorId="29" shapeId="0" xr:uid="{6C023277-8A6B-4AD2-906D-DDEE34B16363}">
      <text>
        <t>[Threaded comment]
Your version of Excel allows you to read this threaded comment; however, any edits to it will get removed if the file is opened in a newer version of Excel. Learn more: https://go.microsoft.com/fwlink/?linkid=870924
Comment:
    14</t>
      </text>
    </comment>
    <comment ref="F36" authorId="30" shapeId="0" xr:uid="{6373E2C2-347E-4B30-B2A7-80F445B8E818}">
      <text>
        <t>[Threaded comment]
Your version of Excel allows you to read this threaded comment; however, any edits to it will get removed if the file is opened in a newer version of Excel. Learn more: https://go.microsoft.com/fwlink/?linkid=870924
Comment:
    30</t>
      </text>
    </comment>
    <comment ref="F37" authorId="31" shapeId="0" xr:uid="{CBCFBD01-BA51-4D32-B36C-3CE07A035547}">
      <text>
        <t>[Threaded comment]
Your version of Excel allows you to read this threaded comment; however, any edits to it will get removed if the file is opened in a newer version of Excel. Learn more: https://go.microsoft.com/fwlink/?linkid=870924
Comment:
    34</t>
      </text>
    </comment>
  </commentList>
</comments>
</file>

<file path=xl/sharedStrings.xml><?xml version="1.0" encoding="utf-8"?>
<sst xmlns="http://schemas.openxmlformats.org/spreadsheetml/2006/main" count="753" uniqueCount="307">
  <si>
    <t>T10844868</t>
  </si>
  <si>
    <t>T10590273</t>
  </si>
  <si>
    <t>T10012145</t>
  </si>
  <si>
    <t>T10513327</t>
  </si>
  <si>
    <t>Part number</t>
  </si>
  <si>
    <t>500 - 1000</t>
  </si>
  <si>
    <t>300 - 750</t>
  </si>
  <si>
    <t>230 - 771</t>
  </si>
  <si>
    <t>100 - 230</t>
  </si>
  <si>
    <t>48 - 120</t>
  </si>
  <si>
    <t>86 - 300</t>
  </si>
  <si>
    <t>79 - 129</t>
  </si>
  <si>
    <t>150 - 300</t>
  </si>
  <si>
    <t>50 - 150</t>
  </si>
  <si>
    <t>80 - 128</t>
  </si>
  <si>
    <t>100 - 200</t>
  </si>
  <si>
    <t>100 - 250</t>
  </si>
  <si>
    <t>400 - 650</t>
  </si>
  <si>
    <t>50 - 100</t>
  </si>
  <si>
    <t>200 - 300</t>
  </si>
  <si>
    <t>200 - 400</t>
  </si>
  <si>
    <t>100 -500</t>
  </si>
  <si>
    <t>50 - 80</t>
  </si>
  <si>
    <t>100 - 300</t>
  </si>
  <si>
    <t>150 - 700</t>
  </si>
  <si>
    <t>400 - 800</t>
  </si>
  <si>
    <t>600 - 800</t>
  </si>
  <si>
    <t>300 - 500</t>
  </si>
  <si>
    <t>400 - 1000</t>
  </si>
  <si>
    <t>Annual Qty</t>
  </si>
  <si>
    <t>Material</t>
  </si>
  <si>
    <t>Description</t>
  </si>
  <si>
    <t>Length</t>
  </si>
  <si>
    <t>Square bar</t>
  </si>
  <si>
    <t>Min</t>
  </si>
  <si>
    <t>max</t>
  </si>
  <si>
    <t>SS304</t>
  </si>
  <si>
    <t>SS316L</t>
  </si>
  <si>
    <t>Flat</t>
  </si>
  <si>
    <t>SS304L</t>
  </si>
  <si>
    <t>Sheet</t>
  </si>
  <si>
    <t>Plate</t>
  </si>
  <si>
    <t>Thickness</t>
  </si>
  <si>
    <t>Weight</t>
  </si>
  <si>
    <t>Qty</t>
  </si>
  <si>
    <t>HE30/ EN AW 6060</t>
  </si>
  <si>
    <t>AlMgSiF32</t>
  </si>
  <si>
    <t>Round bar</t>
  </si>
  <si>
    <t>Width/Dia</t>
  </si>
  <si>
    <t>SS440B/1.4112</t>
  </si>
  <si>
    <t>SS316LMo</t>
  </si>
  <si>
    <t>POM</t>
  </si>
  <si>
    <t>CuZNPb402</t>
  </si>
  <si>
    <t>St-37</t>
  </si>
  <si>
    <t>Raw mat. size</t>
  </si>
  <si>
    <t>Raw mat. Size</t>
  </si>
  <si>
    <t>HE30/EN AW 5083</t>
  </si>
  <si>
    <t>Rod</t>
  </si>
  <si>
    <t>Rod dia</t>
  </si>
  <si>
    <t>12,18</t>
  </si>
  <si>
    <t>30,23</t>
  </si>
  <si>
    <t xml:space="preserve">Pipe </t>
  </si>
  <si>
    <t>Sq. bar</t>
  </si>
  <si>
    <t>SS304/SS304L</t>
  </si>
  <si>
    <t>SS316L/SS316LMo</t>
  </si>
  <si>
    <t>10,12,8,8</t>
  </si>
  <si>
    <t>16,16,20</t>
  </si>
  <si>
    <t>SS440B</t>
  </si>
  <si>
    <t>ST37</t>
  </si>
  <si>
    <t>HE30</t>
  </si>
  <si>
    <t>Pipe</t>
  </si>
  <si>
    <t>Sq bar</t>
  </si>
  <si>
    <t>30 &amp; 23</t>
  </si>
  <si>
    <t>12 &amp; 18</t>
  </si>
  <si>
    <t>8 &amp; 10 &amp; 12</t>
  </si>
  <si>
    <t>16 &amp; 20</t>
  </si>
  <si>
    <t>3m-6m</t>
  </si>
  <si>
    <t>2.5m-5m</t>
  </si>
  <si>
    <t>25m - 65m</t>
  </si>
  <si>
    <t>1m - 3m</t>
  </si>
  <si>
    <t>15m - 20m</t>
  </si>
  <si>
    <t>1-2 sheet</t>
  </si>
  <si>
    <t>2-3 sheet</t>
  </si>
  <si>
    <t>1-1 sheet</t>
  </si>
  <si>
    <t>Flat/sheet</t>
  </si>
  <si>
    <t>1250 X 2500 X 50thk : 2 nos.</t>
  </si>
  <si>
    <t>1250 X 2500 X 50thk : 4 nos.</t>
  </si>
  <si>
    <t>500 X 550 X 30 : 1no</t>
  </si>
  <si>
    <t>750 X 700 X 30 : 1no</t>
  </si>
  <si>
    <t>700 X 500 X 15: 1no
or
Flat - 50 X 15thk X 6500 :1 no</t>
  </si>
  <si>
    <t>1000 X 700 X 15 : 1 no.
or
Flat - 50 X 15thk X 13000: 1no</t>
  </si>
  <si>
    <t>500 X 500 X 20 : 1no</t>
  </si>
  <si>
    <t>400 X 300 X 20 : 1no.</t>
  </si>
  <si>
    <t>1250 X 1500 X 2thk : 1no</t>
  </si>
  <si>
    <t>1250 X 1500 X 2thk : 2no</t>
  </si>
  <si>
    <t>250 X 250 X 3thk : 1no.</t>
  </si>
  <si>
    <t>700 X 600 X 3thk : 1no.</t>
  </si>
  <si>
    <t>300 X 300 X 5thk : 1no.</t>
  </si>
  <si>
    <t>700 X 320 X 5thk : 1no.</t>
  </si>
  <si>
    <t>1250x3000x15thk:01 no
or
Flat 40x15x6000 mm: 14 nos</t>
  </si>
  <si>
    <t>1250x4000x15thk:01 no
OR
Flat 40x15x6000 mm:19 no</t>
  </si>
  <si>
    <t>size 01</t>
  </si>
  <si>
    <t>size 02</t>
  </si>
  <si>
    <t>qty 01</t>
  </si>
  <si>
    <t>qty 02</t>
  </si>
  <si>
    <t>total</t>
  </si>
  <si>
    <t>size 01 sheet</t>
  </si>
  <si>
    <t>size 02 sheet</t>
  </si>
  <si>
    <t>Considered in 11713515 drawing</t>
  </si>
  <si>
    <t>1250x1500x30 thk: 01 no
(For 11713515 and T10513327)</t>
  </si>
  <si>
    <t>1250x2500x30 thk: :01 no
(For 11713515 and T10513327)</t>
  </si>
  <si>
    <t xml:space="preserve">1250x3000x40th:01 no
OR
Sq bar 60x60x6000 :3 nos
</t>
  </si>
  <si>
    <t>1250x3000x40 thk: 01 No
OR
Sq Bar 60x60x6000: 7 nos</t>
  </si>
  <si>
    <t>120x265x3 thk: 01 no</t>
  </si>
  <si>
    <t>200x350x3 thk: 01 no</t>
  </si>
  <si>
    <t>500 X 150 X 5: 01 No
OR
Flat Flat 15x5 thkx 6000 : 01 No</t>
  </si>
  <si>
    <t>200 X 750 X 5 thk: 01 No
OR
Flat 15x5thkx10 mtr: 01 No</t>
  </si>
  <si>
    <t>300 X 250 X 8 thk: 01 No
OR
Flat 30x8thkx2000 :01 no</t>
  </si>
  <si>
    <t>300 X 500 X 8 thk: 01 No
OR
Flat 30 x 8thkx 4000: 01 No</t>
  </si>
  <si>
    <t>450 X 300 X 25 thk: 01 No
OR
Sq Bar 25x25x 5000 : 01 No</t>
  </si>
  <si>
    <t>675 X 375 X 25 thk :01 No
OR
Sq Bar 25x25x 10000: 01 No</t>
  </si>
  <si>
    <t>1250x600x 30 THK: 01 No
(For 11253701 and 10448759)</t>
  </si>
  <si>
    <t>1250x1600x 30 THK: 01 No
(For 11253701 and 10448759)</t>
  </si>
  <si>
    <t>Covered in drawing no.11253801</t>
  </si>
  <si>
    <t>250 X 250 X 5 Thk:: 01 No
OR
Flat 15x 5x 3000 : 01 No</t>
  </si>
  <si>
    <t>350 X 300 X 5 Thk: 01 No
OR
Flat 15 x 5 Thkx 6000 : 01 No</t>
  </si>
  <si>
    <t>1000 X 900 X 45: 01 No</t>
  </si>
  <si>
    <t>2000 X 1000 X 45: 01 No</t>
  </si>
  <si>
    <t>650 X 300 X 15 thk: 01 No</t>
  </si>
  <si>
    <t>1000 X 400 X 15 thk: 01 No</t>
  </si>
  <si>
    <t>Dia 12 x 6000: 03 No</t>
  </si>
  <si>
    <t>Dia 12x 6000 : 01 No</t>
  </si>
  <si>
    <t>Dia 15 x 6000 : 07 no</t>
  </si>
  <si>
    <t>Dia 15 x 6000 : 02 No</t>
  </si>
  <si>
    <t>Dia 8 x 6000: 02 No</t>
  </si>
  <si>
    <t>Dia 8x 6000: 03 No</t>
  </si>
  <si>
    <t>Dia 10x 3000: 01 No</t>
  </si>
  <si>
    <t>Dia 10x 6000: 01 No</t>
  </si>
  <si>
    <t>Dia 40 x 3000: 01 No</t>
  </si>
  <si>
    <t>Dia 40 x 6000: 01 No</t>
  </si>
  <si>
    <t>Dia 8 x 1000 :01 No</t>
  </si>
  <si>
    <t>Dia 8x 3000: 01 No</t>
  </si>
  <si>
    <t>Dia 12 x 3000: 01 No</t>
  </si>
  <si>
    <t>Dia 12 x 6000: 01 No</t>
  </si>
  <si>
    <t>Dia 40x 6000: 01 No</t>
  </si>
  <si>
    <t>Dia 40x 6000: 03 No</t>
  </si>
  <si>
    <t>Dia 20x 1500 : 01 No</t>
  </si>
  <si>
    <t>Dia 20x 750 : 01 No</t>
  </si>
  <si>
    <t>Sq Bar 8x8x6000: 02 No</t>
  </si>
  <si>
    <t>Sq Bar 8x8x 6000: 03 No</t>
  </si>
  <si>
    <t>Sq Bar 15x 15x 2000: 01 No</t>
  </si>
  <si>
    <t>Sq Bar 15x 15x 4500: 01 No</t>
  </si>
  <si>
    <t>Sq Bar 20x20x 3000: 05 No</t>
  </si>
  <si>
    <t>Sq Bar 20x20x 3000: 08 No</t>
  </si>
  <si>
    <t>Sr No</t>
  </si>
  <si>
    <t>Item</t>
  </si>
  <si>
    <t>For Max requirement</t>
  </si>
  <si>
    <t>EN AW 5083</t>
  </si>
  <si>
    <t>EN AW 6060</t>
  </si>
  <si>
    <t>POM Black</t>
  </si>
  <si>
    <t>POM black</t>
  </si>
  <si>
    <t>Dia 30 X 6000:15 nos</t>
  </si>
  <si>
    <t>Dia 30 X 6000: 30nos.</t>
  </si>
  <si>
    <t>Dia 30 X 6000:30nos.</t>
  </si>
  <si>
    <t>Dia 15 X 6000 : 26 nos.</t>
  </si>
  <si>
    <t>Dia 15 X 6000 :6 nos.</t>
  </si>
  <si>
    <t>Hardened steelCF23</t>
  </si>
  <si>
    <t>Dia 30 X 5000: 2 nos.</t>
  </si>
  <si>
    <t>Dia 30 X 6000: 3 nos.</t>
  </si>
  <si>
    <t>Hardened steel CF23</t>
  </si>
  <si>
    <t>Dia 30 X 6000:3nos.</t>
  </si>
  <si>
    <t>Grades</t>
  </si>
  <si>
    <t>SS304    1.4301</t>
  </si>
  <si>
    <t>SS440B/1.4112    1.4112</t>
  </si>
  <si>
    <t>CuZNPb402    CuZNPb402</t>
  </si>
  <si>
    <t>SS316LMo    1.4435</t>
  </si>
  <si>
    <t>SS316L    1.4404</t>
  </si>
  <si>
    <t>SS304L    1.4404</t>
  </si>
  <si>
    <t>HE30/EN AW 5083    EN AW 5083</t>
  </si>
  <si>
    <t>St-37    St-37</t>
  </si>
  <si>
    <t>1.7225    1.7225</t>
  </si>
  <si>
    <t>Hardened steel CF23    Hardened steel CF23</t>
  </si>
  <si>
    <t>AlMgSiF32    AlMgSiF32</t>
  </si>
  <si>
    <t>HE30/ EN AW 6060    EN AW 6060</t>
  </si>
  <si>
    <t>POM Black    POM black</t>
  </si>
  <si>
    <t>Indian Standard</t>
  </si>
  <si>
    <t xml:space="preserve">Item </t>
  </si>
  <si>
    <t>Rates per UOM</t>
  </si>
  <si>
    <t xml:space="preserve">Stainless Steel Round Bars </t>
  </si>
  <si>
    <t>Aluminum round bar</t>
  </si>
  <si>
    <t xml:space="preserve">Stainless steel Square Bars </t>
  </si>
  <si>
    <t xml:space="preserve">Aluminum Square Bars </t>
  </si>
  <si>
    <t>Stainless Steel sheet 3mm thk</t>
  </si>
  <si>
    <t>Stainless Steel sheet 5mm thk</t>
  </si>
  <si>
    <t>Stainless Steel Plate 15mm thk</t>
  </si>
  <si>
    <t>Stainless Steel Plate 30mm thk</t>
  </si>
  <si>
    <t>Stainless Steel Plate 25mm thk</t>
  </si>
  <si>
    <t>Stainless Steel sheet 8mm thk</t>
  </si>
  <si>
    <t>Stainless Steel sheet 2mm thk</t>
  </si>
  <si>
    <t>Stainless Steel plate 15mm thk</t>
  </si>
  <si>
    <t>Stainless Steel plate 40mm thk</t>
  </si>
  <si>
    <t>Aluminium EN AW 5083 plate 30mm thk</t>
  </si>
  <si>
    <t>Aluminium  EN AW 5083 plate 15mm thk</t>
  </si>
  <si>
    <t xml:space="preserve"> Steel plate 45mm thk</t>
  </si>
  <si>
    <t xml:space="preserve"> Steel plate 5mm thk</t>
  </si>
  <si>
    <t>POM sheet 20mm thk</t>
  </si>
  <si>
    <t xml:space="preserve">Thickness in MM
Sheet </t>
  </si>
  <si>
    <t>Sq bar 60 X 60 X 6000</t>
  </si>
  <si>
    <t>Sq bar 25 X 25 X 5000</t>
  </si>
  <si>
    <t>Stainless steel flat</t>
  </si>
  <si>
    <t>Flat 15 X 5 X 3000</t>
  </si>
  <si>
    <t>Flat 15 X 5 X 6000</t>
  </si>
  <si>
    <t>Flat 40 X 15 X 6000</t>
  </si>
  <si>
    <t>Flat 30 X 8 X 2000</t>
  </si>
  <si>
    <t xml:space="preserve">200 X 750 X 5 thk: 01 No
</t>
  </si>
  <si>
    <t>Aluminum flat</t>
  </si>
  <si>
    <t>EN AW 5082</t>
  </si>
  <si>
    <t>Flat 50 X 15 X 6500</t>
  </si>
  <si>
    <t xml:space="preserve">Thickness in MM </t>
  </si>
  <si>
    <t xml:space="preserve">Dia 12x 6000 </t>
  </si>
  <si>
    <t xml:space="preserve">Dia 15 x 6000 </t>
  </si>
  <si>
    <t>Dia 10x 3000</t>
  </si>
  <si>
    <t>Dia 8 x 6000</t>
  </si>
  <si>
    <t>Dia 12 x 3000</t>
  </si>
  <si>
    <t>Dia 20x 750</t>
  </si>
  <si>
    <t>Dia 40 x 3000</t>
  </si>
  <si>
    <t>Dia 40x 6000</t>
  </si>
  <si>
    <t>Dia 8 x 1000</t>
  </si>
  <si>
    <t xml:space="preserve">Dia 30 X 6000 </t>
  </si>
  <si>
    <t>Dia 30 X 6000</t>
  </si>
  <si>
    <t>Dia 15 X 6000</t>
  </si>
  <si>
    <t xml:space="preserve">Diameter in MM </t>
  </si>
  <si>
    <t>Europian grade/ standard</t>
  </si>
  <si>
    <t>Size</t>
  </si>
  <si>
    <t>Europian Grade/ standard</t>
  </si>
  <si>
    <t xml:space="preserve">1250 X 2500 X 50thk </t>
  </si>
  <si>
    <t>120x265x3 thk</t>
  </si>
  <si>
    <t xml:space="preserve">500 X 150 X 5thk
</t>
  </si>
  <si>
    <t>650 X 300 X 15 thk</t>
  </si>
  <si>
    <t xml:space="preserve">1250x600x 30 THK
</t>
  </si>
  <si>
    <t xml:space="preserve">450 X 300 X 25 thk
</t>
  </si>
  <si>
    <t xml:space="preserve">300 X 250 X 8 thk
</t>
  </si>
  <si>
    <t>250 X 250 X 3thk</t>
  </si>
  <si>
    <t xml:space="preserve">1250x1500x30 thk
</t>
  </si>
  <si>
    <t>1250 X 1500 X 2thk</t>
  </si>
  <si>
    <t>300 X 300 X 5thk</t>
  </si>
  <si>
    <t xml:space="preserve">1250x3000x15thk
</t>
  </si>
  <si>
    <t xml:space="preserve">1250x3000x40thk
</t>
  </si>
  <si>
    <t>500 X 550 X 30thk</t>
  </si>
  <si>
    <t xml:space="preserve">700 X 500 X 15thk
</t>
  </si>
  <si>
    <t>1000 X 900 X 45thk</t>
  </si>
  <si>
    <t xml:space="preserve">250 X 250 X 5 Thk
</t>
  </si>
  <si>
    <t>400 X 300 X 20thk</t>
  </si>
  <si>
    <t>Copper plate 50mm thk</t>
  </si>
  <si>
    <t>Raw material - Solid Round bar</t>
  </si>
  <si>
    <t>Raw material - Solid Square bar</t>
  </si>
  <si>
    <t>Raw material - Sheets/Plates</t>
  </si>
  <si>
    <t>No. of sheets (minimum)</t>
  </si>
  <si>
    <t>No. of sheets (maximum)</t>
  </si>
  <si>
    <t>4</t>
  </si>
  <si>
    <t>2</t>
  </si>
  <si>
    <t>Quantity
Minimum</t>
  </si>
  <si>
    <t>Quantity 
Maximum</t>
  </si>
  <si>
    <t>5</t>
  </si>
  <si>
    <t>19</t>
  </si>
  <si>
    <t>1</t>
  </si>
  <si>
    <t>Quantity 
Minimum</t>
  </si>
  <si>
    <t>Quantity
Maximum</t>
  </si>
  <si>
    <t>3</t>
  </si>
  <si>
    <t>7</t>
  </si>
  <si>
    <t>30</t>
  </si>
  <si>
    <t>26</t>
  </si>
  <si>
    <t>6</t>
  </si>
  <si>
    <t>15</t>
  </si>
  <si>
    <t>8</t>
  </si>
  <si>
    <t>SS316L Round bar</t>
  </si>
  <si>
    <t>SS316LMo Round bar</t>
  </si>
  <si>
    <t>SS304 Round bar</t>
  </si>
  <si>
    <t>SS304 Flat</t>
  </si>
  <si>
    <t>SS316L Flat</t>
  </si>
  <si>
    <t>SS316LMo Flat</t>
  </si>
  <si>
    <t>Aluminium Flat</t>
  </si>
  <si>
    <t>SS316L Square bar</t>
  </si>
  <si>
    <t>SS304 Square bar</t>
  </si>
  <si>
    <t>Aluminuim square bar</t>
  </si>
  <si>
    <t>Copper alloy plate</t>
  </si>
  <si>
    <t>SS316LMo Sheet</t>
  </si>
  <si>
    <t>SS316L Sheet/plate</t>
  </si>
  <si>
    <t>SS304 Sheet/plate</t>
  </si>
  <si>
    <t>Aluminium plate</t>
  </si>
  <si>
    <t>Steel plate/sheet</t>
  </si>
  <si>
    <t>POM plate</t>
  </si>
  <si>
    <t xml:space="preserve">350 X 300 X 5 Thk
</t>
  </si>
  <si>
    <t>500 X 500 X 20thk</t>
  </si>
  <si>
    <t>2000 X 1000 X 45thk</t>
  </si>
  <si>
    <t xml:space="preserve">1000 X 700 X 15thk
</t>
  </si>
  <si>
    <t>750 X 700 X 30thk</t>
  </si>
  <si>
    <t xml:space="preserve">1250x3000x40 thk
</t>
  </si>
  <si>
    <t xml:space="preserve">1250x4000x15thk
</t>
  </si>
  <si>
    <t>700 X 320 X 5thk</t>
  </si>
  <si>
    <t xml:space="preserve">1250x2500x30 thk
</t>
  </si>
  <si>
    <t>Raw Material - Flats</t>
  </si>
  <si>
    <t>Hard Steel Flat</t>
  </si>
  <si>
    <t>1250x1600x 30 THK: 01 No</t>
  </si>
  <si>
    <t>675 X 375 X 25 thk :01 No</t>
  </si>
  <si>
    <t>300 X 500 X 8 thk: 01 No</t>
  </si>
  <si>
    <t>Stainless Steel round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</si>
</sst>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000"/>
    <numFmt numFmtId="165" formatCode="#\(##0\)"/>
  </numFmts>
  <fonts count="22" x14ac:knownFonts="1">
    <font>
      <sz val="11"/>
      <color theme="1"/>
      <name val="Arial"/>
      <family val="2"/>
    </font>
    <font>
      <b/>
      <sz val="8"/>
      <color rgb="FF000000"/>
      <name val="Verdana"/>
      <family val="2"/>
    </font>
    <font>
      <i/>
      <sz val="8"/>
      <color rgb="FF000000"/>
      <name val="Verdana"/>
      <family val="2"/>
    </font>
    <font>
      <sz val="8"/>
      <color rgb="FF000000"/>
      <name val="Verdana"/>
      <family val="2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sz val="11"/>
      <color rgb="FF0061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Arial"/>
      <family val="2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b/>
      <sz val="20"/>
      <color theme="1"/>
      <name val="Times New Roman"/>
      <family val="1"/>
    </font>
    <font>
      <b/>
      <sz val="16"/>
      <color rgb="FF00B0F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2" borderId="1" applyNumberFormat="0" applyAlignment="0" applyProtection="0">
      <alignment horizontal="left" vertical="center" indent="1"/>
    </xf>
    <xf numFmtId="0" fontId="1" fillId="3" borderId="1" applyNumberFormat="0" applyAlignment="0" applyProtection="0">
      <alignment horizontal="left" vertical="center" indent="1"/>
    </xf>
    <xf numFmtId="0" fontId="2" fillId="4" borderId="2" applyNumberFormat="0" applyAlignment="0">
      <alignment horizontal="left" vertical="center" indent="1"/>
      <protection locked="0"/>
    </xf>
    <xf numFmtId="164" fontId="3" fillId="0" borderId="3" applyNumberFormat="0" applyProtection="0">
      <alignment horizontal="right" vertical="center"/>
    </xf>
    <xf numFmtId="0" fontId="6" fillId="10" borderId="0" applyNumberFormat="0" applyBorder="0" applyAlignment="0" applyProtection="0"/>
  </cellStyleXfs>
  <cellXfs count="125">
    <xf numFmtId="0" fontId="0" fillId="0" borderId="0" xfId="0"/>
    <xf numFmtId="0" fontId="5" fillId="0" borderId="4" xfId="3" quotePrefix="1" applyNumberFormat="1" applyFont="1" applyFill="1" applyBorder="1" applyAlignment="1">
      <alignment horizontal="left"/>
      <protection locked="0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wrapText="1"/>
    </xf>
    <xf numFmtId="0" fontId="4" fillId="5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0" fontId="0" fillId="5" borderId="4" xfId="0" applyFill="1" applyBorder="1"/>
    <xf numFmtId="0" fontId="4" fillId="6" borderId="4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0" fillId="6" borderId="4" xfId="0" applyFill="1" applyBorder="1"/>
    <xf numFmtId="0" fontId="5" fillId="7" borderId="4" xfId="3" quotePrefix="1" applyNumberFormat="1" applyFont="1" applyFill="1" applyBorder="1" applyAlignment="1">
      <alignment horizontal="left"/>
      <protection locked="0"/>
    </xf>
    <xf numFmtId="0" fontId="4" fillId="7" borderId="4" xfId="0" applyFont="1" applyFill="1" applyBorder="1" applyAlignment="1">
      <alignment horizontal="center"/>
    </xf>
    <xf numFmtId="0" fontId="0" fillId="7" borderId="4" xfId="0" applyFill="1" applyBorder="1"/>
    <xf numFmtId="0" fontId="4" fillId="7" borderId="4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0" fillId="8" borderId="4" xfId="0" applyFill="1" applyBorder="1"/>
    <xf numFmtId="0" fontId="4" fillId="9" borderId="4" xfId="0" applyFont="1" applyFill="1" applyBorder="1" applyAlignment="1">
      <alignment horizontal="left"/>
    </xf>
    <xf numFmtId="0" fontId="4" fillId="11" borderId="4" xfId="0" applyFont="1" applyFill="1" applyBorder="1" applyAlignment="1">
      <alignment horizontal="center"/>
    </xf>
    <xf numFmtId="0" fontId="0" fillId="11" borderId="4" xfId="0" applyFill="1" applyBorder="1"/>
    <xf numFmtId="0" fontId="6" fillId="10" borderId="4" xfId="5" applyBorder="1"/>
    <xf numFmtId="0" fontId="4" fillId="12" borderId="4" xfId="0" applyFont="1" applyFill="1" applyBorder="1" applyAlignment="1">
      <alignment horizontal="center"/>
    </xf>
    <xf numFmtId="0" fontId="0" fillId="12" borderId="4" xfId="0" applyFill="1" applyBorder="1"/>
    <xf numFmtId="0" fontId="4" fillId="12" borderId="4" xfId="0" applyFont="1" applyFill="1" applyBorder="1" applyAlignment="1">
      <alignment horizontal="left"/>
    </xf>
    <xf numFmtId="0" fontId="0" fillId="0" borderId="4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12" borderId="4" xfId="0" applyFill="1" applyBorder="1" applyAlignment="1">
      <alignment wrapText="1"/>
    </xf>
    <xf numFmtId="0" fontId="7" fillId="0" borderId="0" xfId="0" applyFont="1" applyAlignment="1">
      <alignment vertical="top"/>
    </xf>
    <xf numFmtId="0" fontId="7" fillId="0" borderId="4" xfId="0" applyFont="1" applyBorder="1" applyAlignment="1">
      <alignment horizontal="center" vertical="center"/>
    </xf>
    <xf numFmtId="16" fontId="7" fillId="0" borderId="4" xfId="0" quotePrefix="1" applyNumberFormat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8" fillId="13" borderId="1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9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" fontId="7" fillId="0" borderId="5" xfId="0" quotePrefix="1" applyNumberFormat="1" applyFont="1" applyBorder="1" applyAlignment="1">
      <alignment horizontal="center" vertical="center"/>
    </xf>
    <xf numFmtId="16" fontId="7" fillId="0" borderId="19" xfId="0" quotePrefix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" fontId="7" fillId="0" borderId="7" xfId="0" quotePrefix="1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1" xfId="0" quotePrefix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16" fontId="7" fillId="0" borderId="34" xfId="0" quotePrefix="1" applyNumberFormat="1" applyFont="1" applyBorder="1" applyAlignment="1">
      <alignment horizontal="center" vertical="center"/>
    </xf>
    <xf numFmtId="0" fontId="7" fillId="0" borderId="34" xfId="0" quotePrefix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6" fontId="7" fillId="0" borderId="31" xfId="0" quotePrefix="1" applyNumberFormat="1" applyFont="1" applyBorder="1" applyAlignment="1">
      <alignment horizontal="center" vertical="center"/>
    </xf>
    <xf numFmtId="16" fontId="7" fillId="0" borderId="0" xfId="0" quotePrefix="1" applyNumberFormat="1" applyFont="1" applyAlignment="1">
      <alignment horizontal="center" vertical="center"/>
    </xf>
    <xf numFmtId="0" fontId="8" fillId="13" borderId="10" xfId="0" applyFont="1" applyFill="1" applyBorder="1" applyAlignment="1">
      <alignment horizontal="center" vertical="top" wrapText="1"/>
    </xf>
    <xf numFmtId="0" fontId="8" fillId="13" borderId="11" xfId="0" applyFont="1" applyFill="1" applyBorder="1" applyAlignment="1">
      <alignment horizontal="center" vertical="top" wrapText="1"/>
    </xf>
    <xf numFmtId="0" fontId="8" fillId="13" borderId="12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3" fillId="13" borderId="10" xfId="0" applyFont="1" applyFill="1" applyBorder="1" applyAlignment="1">
      <alignment horizontal="center" vertical="center" wrapText="1"/>
    </xf>
    <xf numFmtId="0" fontId="13" fillId="13" borderId="11" xfId="0" applyFont="1" applyFill="1" applyBorder="1" applyAlignment="1">
      <alignment horizontal="center" vertical="center" wrapText="1"/>
    </xf>
    <xf numFmtId="0" fontId="13" fillId="13" borderId="12" xfId="0" applyFont="1" applyFill="1" applyBorder="1" applyAlignment="1">
      <alignment horizontal="center" vertical="center" wrapText="1"/>
    </xf>
    <xf numFmtId="0" fontId="14" fillId="0" borderId="0" xfId="0" applyFont="1"/>
    <xf numFmtId="0" fontId="21" fillId="14" borderId="27" xfId="0" applyFont="1" applyFill="1" applyBorder="1" applyAlignment="1">
      <alignment horizontal="center" vertical="center"/>
    </xf>
    <xf numFmtId="0" fontId="11" fillId="0" borderId="21" xfId="0" applyFont="1" applyBorder="1"/>
    <xf numFmtId="0" fontId="11" fillId="0" borderId="22" xfId="0" applyFont="1" applyBorder="1"/>
    <xf numFmtId="0" fontId="17" fillId="9" borderId="24" xfId="0" applyFont="1" applyFill="1" applyBorder="1"/>
    <xf numFmtId="0" fontId="17" fillId="9" borderId="25" xfId="0" applyFont="1" applyFill="1" applyBorder="1"/>
    <xf numFmtId="0" fontId="0" fillId="0" borderId="4" xfId="0" applyBorder="1" applyAlignment="1">
      <alignment horizontal="center"/>
    </xf>
    <xf numFmtId="0" fontId="3" fillId="0" borderId="5" xfId="1" quotePrefix="1" applyNumberFormat="1" applyFont="1" applyFill="1" applyBorder="1" applyAlignment="1">
      <alignment horizontal="center" vertical="center"/>
    </xf>
    <xf numFmtId="0" fontId="3" fillId="0" borderId="6" xfId="1" quotePrefix="1" applyNumberFormat="1" applyFont="1" applyFill="1" applyBorder="1" applyAlignment="1">
      <alignment horizontal="center" vertical="center"/>
    </xf>
    <xf numFmtId="0" fontId="3" fillId="0" borderId="5" xfId="2" quotePrefix="1" applyNumberFormat="1" applyFont="1" applyFill="1" applyBorder="1" applyAlignment="1">
      <alignment horizontal="center" vertical="center" wrapText="1"/>
    </xf>
    <xf numFmtId="0" fontId="3" fillId="0" borderId="6" xfId="2" quotePrefix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9" borderId="17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8" fillId="9" borderId="16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7" fillId="9" borderId="23" xfId="0" applyFont="1" applyFill="1" applyBorder="1" applyAlignment="1">
      <alignment horizontal="center"/>
    </xf>
    <xf numFmtId="0" fontId="17" fillId="9" borderId="2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0" fillId="9" borderId="13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0" fontId="20" fillId="9" borderId="16" xfId="0" applyFont="1" applyFill="1" applyBorder="1" applyAlignment="1">
      <alignment horizontal="center" vertical="center"/>
    </xf>
    <xf numFmtId="0" fontId="19" fillId="9" borderId="16" xfId="0" applyFont="1" applyFill="1" applyBorder="1" applyAlignment="1">
      <alignment horizontal="center"/>
    </xf>
    <xf numFmtId="0" fontId="9" fillId="9" borderId="17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10" fillId="9" borderId="16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</cellXfs>
  <cellStyles count="6">
    <cellStyle name="Good" xfId="5" builtinId="26"/>
    <cellStyle name="Normal" xfId="0" builtinId="0"/>
    <cellStyle name="SAPDataCell" xfId="4" xr:uid="{00000000-0005-0000-0000-000000000000}"/>
    <cellStyle name="SAPDimensionCell" xfId="1" xr:uid="{00000000-0005-0000-0000-000001000000}"/>
    <cellStyle name="SAPEmphasizedEditableDataTotalCell" xfId="3" xr:uid="{00000000-0005-0000-0000-000002000000}"/>
    <cellStyle name="SAPHierarchyCell1" xfId="2" xr:uid="{00000000-0005-0000-0000-000003000000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yuresh  Joshi" id="{62A48A5A-4D18-41C2-B113-2FD2735569AA}" userId="S::mayuresh.joshi@ecksteinsolutions.com::e3db771b-7f1f-4019-950f-9643d71d0b7f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" dT="2023-12-26T08:46:25.34" personId="{62A48A5A-4D18-41C2-B113-2FD2735569AA}" id="{7EEA3B9D-EB07-4834-9DB3-E616D23515BE}">
    <text>5</text>
  </threadedComment>
  <threadedComment ref="F5" dT="2023-12-26T08:56:50.90" personId="{62A48A5A-4D18-41C2-B113-2FD2735569AA}" id="{EE8FEA5F-D2FE-4F9A-BD6F-A72C5E93A10D}">
    <text>10</text>
  </threadedComment>
  <threadedComment ref="F6" dT="2023-12-26T08:46:40.73" personId="{62A48A5A-4D18-41C2-B113-2FD2735569AA}" id="{AE95A186-80ED-4A6E-91F3-CB7CD5C3FD9C}">
    <text>12</text>
  </threadedComment>
  <threadedComment ref="F7" dT="2023-12-26T08:54:58.98" personId="{62A48A5A-4D18-41C2-B113-2FD2735569AA}" id="{EDE1B0C9-E987-415B-B5A9-DAB86538DED5}">
    <text>15</text>
  </threadedComment>
  <threadedComment ref="F8" dT="2023-12-26T08:55:46.53" personId="{62A48A5A-4D18-41C2-B113-2FD2735569AA}" id="{0380C204-91AB-4ECC-B896-4ED6B994C604}">
    <text>12</text>
  </threadedComment>
  <threadedComment ref="F9" dT="2023-12-26T09:00:34.71" personId="{62A48A5A-4D18-41C2-B113-2FD2735569AA}" id="{078D2B2F-3FBC-4001-AB99-14A1732E14F2}">
    <text>16</text>
  </threadedComment>
  <threadedComment ref="F10" dT="2023-12-26T08:49:57.81" personId="{62A48A5A-4D18-41C2-B113-2FD2735569AA}" id="{AACAC57B-8B37-4E03-877E-81558E94CFE9}">
    <text>8</text>
  </threadedComment>
  <threadedComment ref="F11" dT="2023-12-26T08:58:16.10" personId="{62A48A5A-4D18-41C2-B113-2FD2735569AA}" id="{08BD2EEA-BE39-476A-A509-BCBACDA6D7D1}">
    <text>16</text>
  </threadedComment>
  <threadedComment ref="F12" dT="2023-12-26T08:59:26.14" personId="{62A48A5A-4D18-41C2-B113-2FD2735569AA}" id="{1DDF85F2-0DEF-4130-B83B-6D1C17EFA6D7}">
    <text>3</text>
  </threadedComment>
  <threadedComment ref="F13" dT="2023-12-26T08:51:57.66" personId="{62A48A5A-4D18-41C2-B113-2FD2735569AA}" id="{38C9A50A-D653-4482-8BCF-537D0937116D}">
    <text>20</text>
  </threadedComment>
  <threadedComment ref="F14" dT="2023-12-26T08:57:04.17" personId="{62A48A5A-4D18-41C2-B113-2FD2735569AA}" id="{EADBEDF3-D7F3-437E-88CB-96733CC1754B}">
    <text>5</text>
  </threadedComment>
  <threadedComment ref="F15" dT="2023-12-26T08:58:43.65" personId="{62A48A5A-4D18-41C2-B113-2FD2735569AA}" id="{78E794E5-E65C-40DD-84DC-D7A660CB5079}">
    <text>11</text>
  </threadedComment>
  <threadedComment ref="F16" dT="2023-12-26T08:59:02.66" personId="{62A48A5A-4D18-41C2-B113-2FD2735569AA}" id="{E22AA3A3-3EB2-4073-8384-E6E828B646A1}">
    <text>40</text>
  </threadedComment>
  <threadedComment ref="F17" dT="2023-12-26T08:49:30.42" personId="{62A48A5A-4D18-41C2-B113-2FD2735569AA}" id="{0ED3F72B-7D0B-477E-B5EF-067C2FEE9B8D}">
    <text>8</text>
  </threadedComment>
  <threadedComment ref="F18" dT="2023-12-26T08:53:23.56" personId="{62A48A5A-4D18-41C2-B113-2FD2735569AA}" id="{7296A642-DE43-4768-A166-904355338912}">
    <text>3</text>
  </threadedComment>
  <threadedComment ref="F19" dT="2023-12-26T08:50:19.99" personId="{62A48A5A-4D18-41C2-B113-2FD2735569AA}" id="{EAE0CF9B-6356-4249-BA76-B4CF167BC947}">
    <text>6</text>
  </threadedComment>
  <threadedComment ref="F20" dT="2023-12-26T09:01:00.02" personId="{62A48A5A-4D18-41C2-B113-2FD2735569AA}" id="{91A617A9-C6C0-4604-B3A6-698B11FE0058}">
    <text>35</text>
  </threadedComment>
  <threadedComment ref="F21" dT="2023-12-26T08:45:19.72" personId="{62A48A5A-4D18-41C2-B113-2FD2735569AA}" id="{2D475CE0-C5C9-4936-822D-1E626A9F48B8}">
    <text>23</text>
  </threadedComment>
  <threadedComment ref="F22" dT="2023-12-26T08:50:37.23" personId="{62A48A5A-4D18-41C2-B113-2FD2735569AA}" id="{6C023DD8-C1B4-410F-96B9-00A0B6EB2503}">
    <text>4</text>
  </threadedComment>
  <threadedComment ref="F23" dT="2023-12-26T08:57:17.97" personId="{62A48A5A-4D18-41C2-B113-2FD2735569AA}" id="{9ECA641F-2F13-4193-8C3D-C0881F047A83}">
    <text>2</text>
  </threadedComment>
  <threadedComment ref="F26" dT="2023-12-26T08:55:24.06" personId="{62A48A5A-4D18-41C2-B113-2FD2735569AA}" id="{24E57D00-F47D-4BDD-B4D9-DFC771B296E0}">
    <text>20</text>
  </threadedComment>
  <threadedComment ref="F27" dT="2023-12-26T08:48:38.38" personId="{62A48A5A-4D18-41C2-B113-2FD2735569AA}" id="{529A8B0C-D88F-4487-8D55-884048246F79}">
    <text>4</text>
  </threadedComment>
  <threadedComment ref="F28" dT="2023-12-26T08:51:34.74" personId="{62A48A5A-4D18-41C2-B113-2FD2735569AA}" id="{8EB1CBE5-51EF-4F01-8BB3-7DE64F2D8B03}">
    <text>25</text>
  </threadedComment>
  <threadedComment ref="F29" dT="2023-12-26T08:47:32.52" personId="{62A48A5A-4D18-41C2-B113-2FD2735569AA}" id="{E3CAF1E6-9F9A-4520-9723-5BF927ADB126}">
    <text>3</text>
  </threadedComment>
  <threadedComment ref="F30" dT="2023-12-26T08:48:05.57" personId="{62A48A5A-4D18-41C2-B113-2FD2735569AA}" id="{861E91B7-834D-47FD-A0C2-BA4548143E94}">
    <text>13</text>
  </threadedComment>
  <threadedComment ref="F31" dT="2023-12-26T08:56:29.27" personId="{62A48A5A-4D18-41C2-B113-2FD2735569AA}" id="{24986DF4-6F23-4B1F-8D7A-D662C5A8C05E}">
    <text>40</text>
  </threadedComment>
  <threadedComment ref="F32" dT="2023-12-26T08:57:38.23" personId="{62A48A5A-4D18-41C2-B113-2FD2735569AA}" id="{43C02EAD-F70B-49F3-ADED-DD6C6919F348}">
    <text>12</text>
  </threadedComment>
  <threadedComment ref="F33" dT="2023-12-26T08:44:49.32" personId="{62A48A5A-4D18-41C2-B113-2FD2735569AA}" id="{47883D95-E831-4561-8AD3-625C5B779782}">
    <text>18</text>
  </threadedComment>
  <threadedComment ref="F34" dT="2023-12-26T08:52:59.62" personId="{62A48A5A-4D18-41C2-B113-2FD2735569AA}" id="{86452D8A-250F-4174-A91A-3D470C997BBC}">
    <text>20</text>
  </threadedComment>
  <threadedComment ref="F35" dT="2023-12-26T08:57:50.91" personId="{62A48A5A-4D18-41C2-B113-2FD2735569AA}" id="{6C023277-8A6B-4AD2-906D-DDEE34B16363}">
    <text>14</text>
  </threadedComment>
  <threadedComment ref="F36" dT="2023-12-26T08:44:06.90" personId="{62A48A5A-4D18-41C2-B113-2FD2735569AA}" id="{6373E2C2-347E-4B30-B2A7-80F445B8E818}">
    <text>30</text>
  </threadedComment>
  <threadedComment ref="F37" dT="2023-12-26T08:56:12.90" personId="{62A48A5A-4D18-41C2-B113-2FD2735569AA}" id="{CBCFBD01-BA51-4D32-B36C-3CE07A035547}">
    <text>34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/>
  <dimension ref="A1:Q59"/>
  <sheetViews>
    <sheetView zoomScale="104" zoomScaleNormal="104" workbookViewId="0">
      <selection activeCell="C3" sqref="C3"/>
    </sheetView>
  </sheetViews>
  <sheetFormatPr defaultColWidth="11" defaultRowHeight="14.25" x14ac:dyDescent="0.2"/>
  <cols>
    <col min="1" max="1" width="15.25" customWidth="1"/>
    <col min="2" max="3" width="16" customWidth="1"/>
    <col min="11" max="11" width="24.375" bestFit="1" customWidth="1"/>
    <col min="15" max="15" width="23" bestFit="1" customWidth="1"/>
  </cols>
  <sheetData>
    <row r="1" spans="1:16" ht="24.75" customHeight="1" x14ac:dyDescent="0.2">
      <c r="A1" s="91" t="s">
        <v>4</v>
      </c>
      <c r="B1" s="93" t="s">
        <v>29</v>
      </c>
      <c r="C1" s="93" t="s">
        <v>31</v>
      </c>
      <c r="D1" s="95" t="s">
        <v>30</v>
      </c>
      <c r="E1" s="95" t="s">
        <v>48</v>
      </c>
      <c r="F1" s="95" t="s">
        <v>42</v>
      </c>
      <c r="G1" s="95" t="s">
        <v>32</v>
      </c>
      <c r="H1" s="90" t="s">
        <v>34</v>
      </c>
      <c r="I1" s="90"/>
      <c r="J1" s="90"/>
      <c r="K1" s="90"/>
      <c r="L1" s="90" t="s">
        <v>35</v>
      </c>
      <c r="M1" s="90"/>
      <c r="N1" s="90"/>
      <c r="O1" s="90"/>
      <c r="P1" s="5"/>
    </row>
    <row r="2" spans="1:16" ht="24.75" customHeight="1" x14ac:dyDescent="0.2">
      <c r="A2" s="92"/>
      <c r="B2" s="94"/>
      <c r="C2" s="94"/>
      <c r="D2" s="96"/>
      <c r="E2" s="96"/>
      <c r="F2" s="96"/>
      <c r="G2" s="96"/>
      <c r="H2" s="4" t="s">
        <v>44</v>
      </c>
      <c r="I2" s="4" t="s">
        <v>32</v>
      </c>
      <c r="J2" s="4" t="s">
        <v>43</v>
      </c>
      <c r="K2" s="4" t="s">
        <v>54</v>
      </c>
      <c r="L2" s="4" t="s">
        <v>44</v>
      </c>
      <c r="M2" s="4" t="s">
        <v>32</v>
      </c>
      <c r="N2" s="4" t="s">
        <v>43</v>
      </c>
      <c r="O2" s="4" t="s">
        <v>55</v>
      </c>
      <c r="P2" s="5"/>
    </row>
    <row r="3" spans="1:16" x14ac:dyDescent="0.2">
      <c r="A3" s="1" t="s">
        <v>0</v>
      </c>
      <c r="B3" s="2" t="s">
        <v>5</v>
      </c>
      <c r="C3" s="2" t="s">
        <v>47</v>
      </c>
      <c r="D3" s="6">
        <v>1.7224999999999999</v>
      </c>
      <c r="E3" s="6">
        <v>30</v>
      </c>
      <c r="F3" s="6">
        <v>30</v>
      </c>
      <c r="G3" s="6">
        <v>190</v>
      </c>
      <c r="H3" s="6">
        <v>500</v>
      </c>
      <c r="I3" s="6">
        <f>G3*H3</f>
        <v>95000</v>
      </c>
      <c r="J3" s="6">
        <f>E3*F3*I3*8/1000000</f>
        <v>684</v>
      </c>
      <c r="K3" s="6" t="s">
        <v>161</v>
      </c>
      <c r="L3" s="6">
        <v>1000</v>
      </c>
      <c r="M3" s="6">
        <f>G3*L3</f>
        <v>190000</v>
      </c>
      <c r="N3" s="6">
        <f>E3*F3*M3*8/1000000</f>
        <v>1368</v>
      </c>
      <c r="O3" s="6" t="s">
        <v>162</v>
      </c>
    </row>
    <row r="4" spans="1:16" x14ac:dyDescent="0.2">
      <c r="A4" s="1" t="s">
        <v>2</v>
      </c>
      <c r="B4" s="2" t="s">
        <v>6</v>
      </c>
      <c r="C4" s="2" t="s">
        <v>33</v>
      </c>
      <c r="D4" s="6" t="s">
        <v>36</v>
      </c>
      <c r="E4" s="6">
        <v>8</v>
      </c>
      <c r="F4" s="6">
        <v>8</v>
      </c>
      <c r="G4" s="6">
        <v>25</v>
      </c>
      <c r="H4" s="6">
        <v>300</v>
      </c>
      <c r="I4" s="6">
        <f>G4*H4</f>
        <v>7500</v>
      </c>
      <c r="J4" s="6">
        <f>E4*F4*I4*8/1000000</f>
        <v>3.84</v>
      </c>
      <c r="K4" s="6" t="s">
        <v>148</v>
      </c>
      <c r="L4" s="6">
        <v>750</v>
      </c>
      <c r="M4" s="6">
        <f>G4*L4</f>
        <v>18750</v>
      </c>
      <c r="N4" s="6">
        <f>E4*F4*M4*8/1000000</f>
        <v>9.6</v>
      </c>
      <c r="O4" s="6" t="s">
        <v>149</v>
      </c>
    </row>
    <row r="5" spans="1:16" x14ac:dyDescent="0.2">
      <c r="A5" s="18">
        <v>10944076</v>
      </c>
      <c r="B5" s="19" t="s">
        <v>7</v>
      </c>
      <c r="C5" s="19" t="s">
        <v>47</v>
      </c>
      <c r="D5" s="20" t="s">
        <v>50</v>
      </c>
      <c r="E5" s="20">
        <v>12</v>
      </c>
      <c r="F5" s="20">
        <v>12</v>
      </c>
      <c r="G5" s="20">
        <v>20</v>
      </c>
      <c r="H5" s="20">
        <v>230</v>
      </c>
      <c r="I5" s="20">
        <f t="shared" ref="I5:I37" si="0">G5*H5</f>
        <v>4600</v>
      </c>
      <c r="J5" s="20">
        <f t="shared" ref="J5:J37" si="1">E5*F5*I5*8/1000000</f>
        <v>5.2991999999999999</v>
      </c>
      <c r="K5" s="20" t="s">
        <v>131</v>
      </c>
      <c r="L5" s="20">
        <v>771</v>
      </c>
      <c r="M5" s="20">
        <f t="shared" ref="M5:M37" si="2">G5*L5</f>
        <v>15420</v>
      </c>
      <c r="N5" s="20">
        <f t="shared" ref="N5:N37" si="3">E5*F5*M5*8/1000000</f>
        <v>17.763839999999998</v>
      </c>
      <c r="O5" s="20" t="s">
        <v>130</v>
      </c>
    </row>
    <row r="6" spans="1:16" x14ac:dyDescent="0.2">
      <c r="A6" s="11">
        <v>11524410</v>
      </c>
      <c r="B6" s="12" t="s">
        <v>8</v>
      </c>
      <c r="C6" s="12" t="s">
        <v>84</v>
      </c>
      <c r="D6" s="13" t="s">
        <v>37</v>
      </c>
      <c r="E6" s="13">
        <v>25</v>
      </c>
      <c r="F6" s="13">
        <v>15</v>
      </c>
      <c r="G6" s="13">
        <v>62</v>
      </c>
      <c r="H6" s="13">
        <v>100</v>
      </c>
      <c r="I6" s="13">
        <f t="shared" si="0"/>
        <v>6200</v>
      </c>
      <c r="J6" s="13">
        <f t="shared" si="1"/>
        <v>18.600000000000001</v>
      </c>
      <c r="K6" s="6" t="s">
        <v>128</v>
      </c>
      <c r="L6" s="6">
        <v>230</v>
      </c>
      <c r="M6" s="6">
        <f t="shared" si="2"/>
        <v>14260</v>
      </c>
      <c r="N6" s="6">
        <f t="shared" si="3"/>
        <v>42.78</v>
      </c>
      <c r="O6" s="6" t="s">
        <v>129</v>
      </c>
    </row>
    <row r="7" spans="1:16" x14ac:dyDescent="0.2">
      <c r="A7" s="3">
        <v>11397918</v>
      </c>
      <c r="B7" s="2" t="s">
        <v>9</v>
      </c>
      <c r="C7" s="2" t="s">
        <v>33</v>
      </c>
      <c r="D7" s="6" t="s">
        <v>37</v>
      </c>
      <c r="E7" s="6">
        <v>15</v>
      </c>
      <c r="F7" s="6">
        <v>15</v>
      </c>
      <c r="G7" s="6">
        <v>35</v>
      </c>
      <c r="H7" s="6">
        <v>48</v>
      </c>
      <c r="I7" s="6">
        <f t="shared" si="0"/>
        <v>1680</v>
      </c>
      <c r="J7" s="6">
        <f t="shared" si="1"/>
        <v>3.024</v>
      </c>
      <c r="K7" s="6" t="s">
        <v>150</v>
      </c>
      <c r="L7" s="6">
        <v>120</v>
      </c>
      <c r="M7" s="6">
        <f t="shared" si="2"/>
        <v>4200</v>
      </c>
      <c r="N7" s="6">
        <f t="shared" si="3"/>
        <v>7.56</v>
      </c>
      <c r="O7" s="6" t="s">
        <v>151</v>
      </c>
    </row>
    <row r="8" spans="1:16" x14ac:dyDescent="0.2">
      <c r="A8" s="18">
        <v>11117645</v>
      </c>
      <c r="B8" s="19" t="s">
        <v>10</v>
      </c>
      <c r="C8" s="19" t="s">
        <v>47</v>
      </c>
      <c r="D8" s="20" t="s">
        <v>50</v>
      </c>
      <c r="E8" s="20">
        <v>15</v>
      </c>
      <c r="F8" s="20">
        <v>15</v>
      </c>
      <c r="G8" s="20">
        <v>110</v>
      </c>
      <c r="H8" s="20">
        <v>86</v>
      </c>
      <c r="I8" s="20">
        <f t="shared" si="0"/>
        <v>9460</v>
      </c>
      <c r="J8" s="20">
        <f t="shared" si="1"/>
        <v>17.027999999999999</v>
      </c>
      <c r="K8" s="20" t="s">
        <v>133</v>
      </c>
      <c r="L8" s="20">
        <v>300</v>
      </c>
      <c r="M8" s="20">
        <f t="shared" si="2"/>
        <v>33000</v>
      </c>
      <c r="N8" s="20">
        <f t="shared" si="3"/>
        <v>59.4</v>
      </c>
      <c r="O8" s="20" t="s">
        <v>132</v>
      </c>
    </row>
    <row r="9" spans="1:16" ht="57.75" x14ac:dyDescent="0.25">
      <c r="A9" s="8">
        <v>11253701</v>
      </c>
      <c r="B9" s="9" t="s">
        <v>11</v>
      </c>
      <c r="C9" s="9" t="s">
        <v>41</v>
      </c>
      <c r="D9" s="24" t="s">
        <v>37</v>
      </c>
      <c r="E9" s="10">
        <v>40</v>
      </c>
      <c r="F9" s="10">
        <v>30</v>
      </c>
      <c r="G9" s="10">
        <v>90</v>
      </c>
      <c r="H9" s="10">
        <v>79</v>
      </c>
      <c r="I9" s="10">
        <f t="shared" si="0"/>
        <v>7110</v>
      </c>
      <c r="J9" s="10">
        <f t="shared" si="1"/>
        <v>68.256</v>
      </c>
      <c r="K9" s="7" t="s">
        <v>121</v>
      </c>
      <c r="L9" s="6">
        <v>129</v>
      </c>
      <c r="M9" s="6">
        <f t="shared" si="2"/>
        <v>11610</v>
      </c>
      <c r="N9" s="6">
        <f t="shared" si="3"/>
        <v>111.456</v>
      </c>
      <c r="O9" s="7" t="s">
        <v>122</v>
      </c>
    </row>
    <row r="10" spans="1:16" x14ac:dyDescent="0.2">
      <c r="A10" s="21">
        <v>10061389</v>
      </c>
      <c r="B10" s="22" t="s">
        <v>12</v>
      </c>
      <c r="C10" s="22" t="s">
        <v>47</v>
      </c>
      <c r="D10" s="23" t="s">
        <v>37</v>
      </c>
      <c r="E10" s="23">
        <v>10</v>
      </c>
      <c r="F10" s="23">
        <v>10</v>
      </c>
      <c r="G10" s="23">
        <v>20</v>
      </c>
      <c r="H10" s="23">
        <v>150</v>
      </c>
      <c r="I10" s="23">
        <f t="shared" si="0"/>
        <v>3000</v>
      </c>
      <c r="J10" s="23">
        <f t="shared" si="1"/>
        <v>2.4</v>
      </c>
      <c r="K10" s="23" t="s">
        <v>136</v>
      </c>
      <c r="L10" s="23">
        <v>300</v>
      </c>
      <c r="M10" s="23">
        <f t="shared" si="2"/>
        <v>6000</v>
      </c>
      <c r="N10" s="23">
        <f t="shared" si="3"/>
        <v>4.8</v>
      </c>
      <c r="O10" s="23" t="s">
        <v>137</v>
      </c>
    </row>
    <row r="11" spans="1:16" ht="15" x14ac:dyDescent="0.25">
      <c r="A11" s="8">
        <v>10448759</v>
      </c>
      <c r="B11" s="9" t="s">
        <v>13</v>
      </c>
      <c r="C11" s="9" t="s">
        <v>41</v>
      </c>
      <c r="D11" s="24" t="s">
        <v>37</v>
      </c>
      <c r="E11" s="10">
        <v>20</v>
      </c>
      <c r="F11" s="10">
        <v>30</v>
      </c>
      <c r="G11" s="10">
        <v>60</v>
      </c>
      <c r="H11" s="10">
        <v>50</v>
      </c>
      <c r="I11" s="10">
        <f t="shared" si="0"/>
        <v>3000</v>
      </c>
      <c r="J11" s="10">
        <f t="shared" si="1"/>
        <v>14.4</v>
      </c>
      <c r="K11" s="6" t="s">
        <v>123</v>
      </c>
      <c r="L11" s="6">
        <v>150</v>
      </c>
      <c r="M11" s="6">
        <f t="shared" si="2"/>
        <v>9000</v>
      </c>
      <c r="N11" s="6">
        <f t="shared" si="3"/>
        <v>43.2</v>
      </c>
      <c r="O11" s="6" t="s">
        <v>123</v>
      </c>
    </row>
    <row r="12" spans="1:16" ht="57" x14ac:dyDescent="0.2">
      <c r="A12" s="3">
        <v>10152265</v>
      </c>
      <c r="B12" s="2" t="s">
        <v>14</v>
      </c>
      <c r="C12" s="2" t="s">
        <v>40</v>
      </c>
      <c r="D12" s="6" t="s">
        <v>50</v>
      </c>
      <c r="E12" s="6">
        <v>15</v>
      </c>
      <c r="F12" s="6">
        <v>5</v>
      </c>
      <c r="G12" s="6">
        <v>50</v>
      </c>
      <c r="H12" s="6">
        <v>80</v>
      </c>
      <c r="I12" s="6">
        <f t="shared" si="0"/>
        <v>4000</v>
      </c>
      <c r="J12" s="6">
        <f t="shared" si="1"/>
        <v>2.4</v>
      </c>
      <c r="K12" s="7" t="s">
        <v>115</v>
      </c>
      <c r="L12" s="6">
        <v>128</v>
      </c>
      <c r="M12" s="6">
        <f t="shared" si="2"/>
        <v>6400</v>
      </c>
      <c r="N12" s="6">
        <f t="shared" si="3"/>
        <v>3.84</v>
      </c>
      <c r="O12" s="7" t="s">
        <v>116</v>
      </c>
    </row>
    <row r="13" spans="1:16" ht="57" x14ac:dyDescent="0.2">
      <c r="A13" s="8">
        <v>11496591</v>
      </c>
      <c r="B13" s="9" t="s">
        <v>15</v>
      </c>
      <c r="C13" s="9" t="s">
        <v>41</v>
      </c>
      <c r="D13" s="10" t="s">
        <v>37</v>
      </c>
      <c r="E13" s="10">
        <v>25</v>
      </c>
      <c r="F13" s="10">
        <v>25</v>
      </c>
      <c r="G13" s="10">
        <v>45</v>
      </c>
      <c r="H13" s="10">
        <v>100</v>
      </c>
      <c r="I13" s="10">
        <f t="shared" si="0"/>
        <v>4500</v>
      </c>
      <c r="J13" s="10">
        <f t="shared" si="1"/>
        <v>22.5</v>
      </c>
      <c r="K13" s="7" t="s">
        <v>119</v>
      </c>
      <c r="L13" s="6">
        <v>200</v>
      </c>
      <c r="M13" s="6">
        <f t="shared" si="2"/>
        <v>9000</v>
      </c>
      <c r="N13" s="6">
        <f t="shared" si="3"/>
        <v>45</v>
      </c>
      <c r="O13" s="7" t="s">
        <v>120</v>
      </c>
    </row>
    <row r="14" spans="1:16" x14ac:dyDescent="0.2">
      <c r="A14" s="3">
        <v>10897350</v>
      </c>
      <c r="B14" s="2" t="s">
        <v>13</v>
      </c>
      <c r="C14" s="2" t="s">
        <v>47</v>
      </c>
      <c r="D14" s="6" t="s">
        <v>49</v>
      </c>
      <c r="E14" s="6">
        <v>8</v>
      </c>
      <c r="F14" s="6">
        <v>8</v>
      </c>
      <c r="G14" s="6">
        <v>16</v>
      </c>
      <c r="H14" s="6">
        <v>50</v>
      </c>
      <c r="I14" s="6">
        <f t="shared" si="0"/>
        <v>800</v>
      </c>
      <c r="J14" s="6">
        <f t="shared" si="1"/>
        <v>0.40960000000000002</v>
      </c>
      <c r="K14" s="6" t="s">
        <v>140</v>
      </c>
      <c r="L14" s="6">
        <v>150</v>
      </c>
      <c r="M14" s="6">
        <f t="shared" si="2"/>
        <v>2400</v>
      </c>
      <c r="N14" s="6">
        <f t="shared" si="3"/>
        <v>1.2287999999999999</v>
      </c>
      <c r="O14" s="6" t="s">
        <v>141</v>
      </c>
    </row>
    <row r="15" spans="1:16" x14ac:dyDescent="0.2">
      <c r="A15" s="3">
        <v>10416998</v>
      </c>
      <c r="B15" s="2" t="s">
        <v>15</v>
      </c>
      <c r="C15" s="2" t="s">
        <v>47</v>
      </c>
      <c r="D15" s="6" t="s">
        <v>36</v>
      </c>
      <c r="E15" s="6">
        <v>12</v>
      </c>
      <c r="F15" s="6">
        <v>12</v>
      </c>
      <c r="G15" s="6">
        <v>25</v>
      </c>
      <c r="H15" s="6">
        <v>100</v>
      </c>
      <c r="I15" s="6">
        <f t="shared" si="0"/>
        <v>2500</v>
      </c>
      <c r="J15" s="6">
        <f t="shared" si="1"/>
        <v>2.88</v>
      </c>
      <c r="K15" s="6" t="s">
        <v>142</v>
      </c>
      <c r="L15" s="6">
        <v>200</v>
      </c>
      <c r="M15" s="6">
        <f t="shared" si="2"/>
        <v>5000</v>
      </c>
      <c r="N15" s="6">
        <f t="shared" si="3"/>
        <v>5.76</v>
      </c>
      <c r="O15" s="6" t="s">
        <v>143</v>
      </c>
    </row>
    <row r="16" spans="1:16" x14ac:dyDescent="0.2">
      <c r="A16" s="3">
        <v>10324446</v>
      </c>
      <c r="B16" s="2" t="s">
        <v>16</v>
      </c>
      <c r="C16" s="2" t="s">
        <v>41</v>
      </c>
      <c r="D16" s="6" t="s">
        <v>53</v>
      </c>
      <c r="E16" s="6">
        <v>70</v>
      </c>
      <c r="F16" s="6">
        <v>45</v>
      </c>
      <c r="G16" s="6">
        <v>100</v>
      </c>
      <c r="H16" s="6">
        <v>100</v>
      </c>
      <c r="I16" s="6">
        <f t="shared" si="0"/>
        <v>10000</v>
      </c>
      <c r="J16" s="6">
        <f t="shared" si="1"/>
        <v>252</v>
      </c>
      <c r="K16" s="6" t="s">
        <v>126</v>
      </c>
      <c r="L16" s="6">
        <v>250</v>
      </c>
      <c r="M16" s="6">
        <f t="shared" si="2"/>
        <v>25000</v>
      </c>
      <c r="N16" s="6">
        <f t="shared" si="3"/>
        <v>630</v>
      </c>
      <c r="O16" s="6" t="s">
        <v>127</v>
      </c>
    </row>
    <row r="17" spans="1:15" x14ac:dyDescent="0.2">
      <c r="A17" s="21">
        <v>1531060</v>
      </c>
      <c r="B17" s="22" t="s">
        <v>17</v>
      </c>
      <c r="C17" s="22" t="s">
        <v>47</v>
      </c>
      <c r="D17" s="23" t="s">
        <v>37</v>
      </c>
      <c r="E17" s="23">
        <v>10</v>
      </c>
      <c r="F17" s="23">
        <v>10</v>
      </c>
      <c r="G17" s="23">
        <v>20</v>
      </c>
      <c r="H17" s="23">
        <v>400</v>
      </c>
      <c r="I17" s="23">
        <f t="shared" si="0"/>
        <v>8000</v>
      </c>
      <c r="J17" s="23">
        <f t="shared" si="1"/>
        <v>6.4</v>
      </c>
      <c r="K17" s="23" t="s">
        <v>134</v>
      </c>
      <c r="L17" s="23">
        <v>650</v>
      </c>
      <c r="M17" s="23">
        <f t="shared" si="2"/>
        <v>13000</v>
      </c>
      <c r="N17" s="23">
        <f t="shared" si="3"/>
        <v>10.4</v>
      </c>
      <c r="O17" s="23" t="s">
        <v>135</v>
      </c>
    </row>
    <row r="18" spans="1:15" x14ac:dyDescent="0.2">
      <c r="A18" s="3">
        <v>11283342</v>
      </c>
      <c r="B18" s="2" t="s">
        <v>15</v>
      </c>
      <c r="C18" s="2" t="s">
        <v>40</v>
      </c>
      <c r="D18" s="6" t="s">
        <v>50</v>
      </c>
      <c r="E18" s="6">
        <v>12</v>
      </c>
      <c r="F18" s="6">
        <v>3</v>
      </c>
      <c r="G18" s="6">
        <v>22</v>
      </c>
      <c r="H18" s="6">
        <v>100</v>
      </c>
      <c r="I18" s="6">
        <f t="shared" si="0"/>
        <v>2200</v>
      </c>
      <c r="J18" s="6">
        <f t="shared" si="1"/>
        <v>0.63360000000000005</v>
      </c>
      <c r="K18" s="6" t="s">
        <v>113</v>
      </c>
      <c r="L18" s="6">
        <v>200</v>
      </c>
      <c r="M18" s="6">
        <f t="shared" si="2"/>
        <v>4400</v>
      </c>
      <c r="N18" s="6">
        <f t="shared" si="3"/>
        <v>1.2672000000000001</v>
      </c>
      <c r="O18" s="6" t="s">
        <v>114</v>
      </c>
    </row>
    <row r="19" spans="1:15" ht="57" x14ac:dyDescent="0.2">
      <c r="A19" s="11">
        <v>10151618</v>
      </c>
      <c r="B19" s="12" t="s">
        <v>18</v>
      </c>
      <c r="C19" s="12" t="s">
        <v>38</v>
      </c>
      <c r="D19" s="13" t="s">
        <v>37</v>
      </c>
      <c r="E19" s="13">
        <v>30</v>
      </c>
      <c r="F19" s="13">
        <v>8</v>
      </c>
      <c r="G19" s="13">
        <v>35</v>
      </c>
      <c r="H19" s="13">
        <v>50</v>
      </c>
      <c r="I19" s="13">
        <f t="shared" si="0"/>
        <v>1750</v>
      </c>
      <c r="J19" s="13">
        <f t="shared" si="1"/>
        <v>3.36</v>
      </c>
      <c r="K19" s="7" t="s">
        <v>117</v>
      </c>
      <c r="L19" s="6">
        <v>100</v>
      </c>
      <c r="M19" s="6">
        <f t="shared" si="2"/>
        <v>3500</v>
      </c>
      <c r="N19" s="6">
        <f t="shared" si="3"/>
        <v>6.72</v>
      </c>
      <c r="O19" s="7" t="s">
        <v>118</v>
      </c>
    </row>
    <row r="20" spans="1:15" x14ac:dyDescent="0.2">
      <c r="A20" s="1">
        <v>11122122</v>
      </c>
      <c r="B20" s="2" t="s">
        <v>19</v>
      </c>
      <c r="C20" s="2" t="s">
        <v>47</v>
      </c>
      <c r="D20" s="6" t="s">
        <v>49</v>
      </c>
      <c r="E20" s="6">
        <v>40</v>
      </c>
      <c r="F20" s="6">
        <v>40</v>
      </c>
      <c r="G20" s="6">
        <v>60</v>
      </c>
      <c r="H20" s="6">
        <v>200</v>
      </c>
      <c r="I20" s="6">
        <f t="shared" si="0"/>
        <v>12000</v>
      </c>
      <c r="J20" s="6">
        <f t="shared" si="1"/>
        <v>153.6</v>
      </c>
      <c r="K20" s="6" t="s">
        <v>144</v>
      </c>
      <c r="L20" s="6">
        <v>300</v>
      </c>
      <c r="M20" s="6">
        <f t="shared" si="2"/>
        <v>18000</v>
      </c>
      <c r="N20" s="6">
        <f t="shared" si="3"/>
        <v>230.4</v>
      </c>
      <c r="O20" s="6" t="s">
        <v>145</v>
      </c>
    </row>
    <row r="21" spans="1:15" ht="42.75" x14ac:dyDescent="0.2">
      <c r="A21" s="14">
        <v>11713515</v>
      </c>
      <c r="B21" s="15" t="s">
        <v>16</v>
      </c>
      <c r="C21" s="15" t="s">
        <v>41</v>
      </c>
      <c r="D21" s="16" t="s">
        <v>36</v>
      </c>
      <c r="E21" s="16">
        <v>40</v>
      </c>
      <c r="F21" s="16">
        <v>30</v>
      </c>
      <c r="G21" s="16">
        <v>60</v>
      </c>
      <c r="H21" s="16">
        <v>100</v>
      </c>
      <c r="I21" s="16">
        <f t="shared" si="0"/>
        <v>6000</v>
      </c>
      <c r="J21" s="16">
        <f t="shared" si="1"/>
        <v>57.6</v>
      </c>
      <c r="K21" s="7" t="s">
        <v>109</v>
      </c>
      <c r="L21" s="6">
        <v>250</v>
      </c>
      <c r="M21" s="6">
        <f t="shared" si="2"/>
        <v>15000</v>
      </c>
      <c r="N21" s="6">
        <f t="shared" si="3"/>
        <v>144</v>
      </c>
      <c r="O21" s="7" t="s">
        <v>110</v>
      </c>
    </row>
    <row r="22" spans="1:15" ht="57" x14ac:dyDescent="0.2">
      <c r="A22" s="3" t="s">
        <v>1</v>
      </c>
      <c r="B22" s="2" t="s">
        <v>20</v>
      </c>
      <c r="C22" s="2" t="s">
        <v>41</v>
      </c>
      <c r="D22" s="7" t="s">
        <v>49</v>
      </c>
      <c r="E22" s="6">
        <v>15</v>
      </c>
      <c r="F22" s="6">
        <v>5</v>
      </c>
      <c r="G22" s="6">
        <v>15</v>
      </c>
      <c r="H22" s="6">
        <v>200</v>
      </c>
      <c r="I22" s="6">
        <f t="shared" si="0"/>
        <v>3000</v>
      </c>
      <c r="J22" s="6">
        <f t="shared" si="1"/>
        <v>1.8</v>
      </c>
      <c r="K22" s="7" t="s">
        <v>124</v>
      </c>
      <c r="L22" s="6">
        <v>400</v>
      </c>
      <c r="M22" s="6">
        <f t="shared" si="2"/>
        <v>6000</v>
      </c>
      <c r="N22" s="6">
        <f t="shared" si="3"/>
        <v>3.6</v>
      </c>
      <c r="O22" s="7" t="s">
        <v>125</v>
      </c>
    </row>
    <row r="23" spans="1:15" x14ac:dyDescent="0.2">
      <c r="A23" s="3">
        <v>10994054</v>
      </c>
      <c r="B23" s="2" t="s">
        <v>18</v>
      </c>
      <c r="C23" s="2" t="s">
        <v>40</v>
      </c>
      <c r="D23" s="6" t="s">
        <v>36</v>
      </c>
      <c r="E23" s="6">
        <v>170</v>
      </c>
      <c r="F23" s="6">
        <v>2</v>
      </c>
      <c r="G23" s="6">
        <v>170</v>
      </c>
      <c r="H23" s="6">
        <v>50</v>
      </c>
      <c r="I23" s="6">
        <f t="shared" si="0"/>
        <v>8500</v>
      </c>
      <c r="J23" s="6">
        <f t="shared" si="1"/>
        <v>23.12</v>
      </c>
      <c r="K23" s="6" t="s">
        <v>93</v>
      </c>
      <c r="L23" s="6">
        <v>100</v>
      </c>
      <c r="M23" s="6">
        <f t="shared" si="2"/>
        <v>17000</v>
      </c>
      <c r="N23" s="6">
        <f t="shared" si="3"/>
        <v>46.24</v>
      </c>
      <c r="O23" s="6" t="s">
        <v>94</v>
      </c>
    </row>
    <row r="24" spans="1:15" x14ac:dyDescent="0.2">
      <c r="A24" s="3">
        <v>11772799</v>
      </c>
      <c r="B24" s="2" t="s">
        <v>21</v>
      </c>
      <c r="C24" s="2" t="s">
        <v>47</v>
      </c>
      <c r="D24" s="6" t="s">
        <v>46</v>
      </c>
      <c r="E24" s="6">
        <v>15</v>
      </c>
      <c r="F24" s="6">
        <v>15</v>
      </c>
      <c r="G24" s="6">
        <v>310</v>
      </c>
      <c r="H24" s="6">
        <v>100</v>
      </c>
      <c r="I24" s="6">
        <f t="shared" si="0"/>
        <v>31000</v>
      </c>
      <c r="J24" s="6">
        <f t="shared" si="1"/>
        <v>55.8</v>
      </c>
      <c r="K24" s="6" t="s">
        <v>165</v>
      </c>
      <c r="L24" s="6">
        <v>500</v>
      </c>
      <c r="M24" s="6">
        <f t="shared" si="2"/>
        <v>155000</v>
      </c>
      <c r="N24" s="6">
        <f t="shared" si="3"/>
        <v>279</v>
      </c>
      <c r="O24" s="6" t="s">
        <v>164</v>
      </c>
    </row>
    <row r="25" spans="1:15" ht="28.5" x14ac:dyDescent="0.2">
      <c r="A25" s="3">
        <v>11592432</v>
      </c>
      <c r="B25" s="2" t="s">
        <v>22</v>
      </c>
      <c r="C25" s="2" t="s">
        <v>33</v>
      </c>
      <c r="D25" s="7" t="s">
        <v>45</v>
      </c>
      <c r="E25" s="6">
        <v>20</v>
      </c>
      <c r="F25" s="6">
        <v>20</v>
      </c>
      <c r="G25" s="6">
        <v>280</v>
      </c>
      <c r="H25" s="6">
        <v>50</v>
      </c>
      <c r="I25" s="6">
        <f t="shared" si="0"/>
        <v>14000</v>
      </c>
      <c r="J25" s="6">
        <f>E25*F25*I25*3/1000000</f>
        <v>16.8</v>
      </c>
      <c r="K25" s="6" t="s">
        <v>152</v>
      </c>
      <c r="L25" s="6">
        <v>80</v>
      </c>
      <c r="M25" s="6">
        <f t="shared" si="2"/>
        <v>22400</v>
      </c>
      <c r="N25" s="6">
        <f>E25*F25*M25*3/1000000</f>
        <v>26.88</v>
      </c>
      <c r="O25" s="6" t="s">
        <v>153</v>
      </c>
    </row>
    <row r="26" spans="1:15" x14ac:dyDescent="0.2">
      <c r="A26" s="3">
        <v>11288312</v>
      </c>
      <c r="B26" s="2" t="s">
        <v>18</v>
      </c>
      <c r="C26" s="2" t="s">
        <v>41</v>
      </c>
      <c r="D26" s="6" t="s">
        <v>159</v>
      </c>
      <c r="E26" s="6">
        <v>40</v>
      </c>
      <c r="F26" s="6">
        <v>20</v>
      </c>
      <c r="G26" s="6">
        <v>45</v>
      </c>
      <c r="H26" s="6">
        <v>50</v>
      </c>
      <c r="I26" s="6">
        <f t="shared" si="0"/>
        <v>2250</v>
      </c>
      <c r="J26" s="6">
        <f>E26*F26*I26*1.41/1000000</f>
        <v>2.5379999999999998</v>
      </c>
      <c r="K26" s="6" t="s">
        <v>92</v>
      </c>
      <c r="L26" s="6">
        <v>100</v>
      </c>
      <c r="M26" s="6">
        <f t="shared" si="2"/>
        <v>4500</v>
      </c>
      <c r="N26" s="6">
        <f>E26*F26*M26*1.41/1000000</f>
        <v>5.0759999999999996</v>
      </c>
      <c r="O26" s="6" t="s">
        <v>91</v>
      </c>
    </row>
    <row r="27" spans="1:15" x14ac:dyDescent="0.2">
      <c r="A27" s="3">
        <v>11609254</v>
      </c>
      <c r="B27" s="2" t="s">
        <v>23</v>
      </c>
      <c r="C27" s="2" t="s">
        <v>40</v>
      </c>
      <c r="D27" s="6" t="s">
        <v>36</v>
      </c>
      <c r="E27" s="6">
        <v>20</v>
      </c>
      <c r="F27" s="6">
        <v>5</v>
      </c>
      <c r="G27" s="6">
        <v>35</v>
      </c>
      <c r="H27" s="6">
        <v>100</v>
      </c>
      <c r="I27" s="6">
        <f t="shared" si="0"/>
        <v>3500</v>
      </c>
      <c r="J27" s="6">
        <f t="shared" si="1"/>
        <v>2.8</v>
      </c>
      <c r="K27" s="6" t="s">
        <v>97</v>
      </c>
      <c r="L27" s="6">
        <v>300</v>
      </c>
      <c r="M27" s="6">
        <f t="shared" si="2"/>
        <v>10500</v>
      </c>
      <c r="N27" s="6">
        <f t="shared" si="3"/>
        <v>8.4</v>
      </c>
      <c r="O27" s="6" t="s">
        <v>98</v>
      </c>
    </row>
    <row r="28" spans="1:15" ht="28.5" x14ac:dyDescent="0.2">
      <c r="A28" s="3">
        <v>11560089</v>
      </c>
      <c r="B28" s="2" t="s">
        <v>18</v>
      </c>
      <c r="C28" s="2" t="s">
        <v>41</v>
      </c>
      <c r="D28" s="7" t="s">
        <v>56</v>
      </c>
      <c r="E28" s="6">
        <v>60</v>
      </c>
      <c r="F28" s="6">
        <v>30</v>
      </c>
      <c r="G28" s="6">
        <v>65</v>
      </c>
      <c r="H28" s="6">
        <v>50</v>
      </c>
      <c r="I28" s="6">
        <f t="shared" si="0"/>
        <v>3250</v>
      </c>
      <c r="J28" s="6">
        <f>E28*F28*I28*3/1000000</f>
        <v>17.55</v>
      </c>
      <c r="K28" s="6" t="s">
        <v>87</v>
      </c>
      <c r="L28" s="6">
        <v>100</v>
      </c>
      <c r="M28" s="6">
        <f t="shared" si="2"/>
        <v>6500</v>
      </c>
      <c r="N28" s="6">
        <f>E28*F28*M28*3/1000000</f>
        <v>35.1</v>
      </c>
      <c r="O28" s="6" t="s">
        <v>88</v>
      </c>
    </row>
    <row r="29" spans="1:15" x14ac:dyDescent="0.2">
      <c r="A29" s="3">
        <v>11431931</v>
      </c>
      <c r="B29" s="2" t="s">
        <v>24</v>
      </c>
      <c r="C29" s="2" t="s">
        <v>40</v>
      </c>
      <c r="D29" s="6" t="s">
        <v>39</v>
      </c>
      <c r="E29" s="6">
        <v>15</v>
      </c>
      <c r="F29" s="6">
        <v>3</v>
      </c>
      <c r="G29" s="6">
        <v>25</v>
      </c>
      <c r="H29" s="6">
        <v>150</v>
      </c>
      <c r="I29" s="6">
        <f t="shared" si="0"/>
        <v>3750</v>
      </c>
      <c r="J29" s="6">
        <f t="shared" si="1"/>
        <v>1.35</v>
      </c>
      <c r="K29" s="6" t="s">
        <v>95</v>
      </c>
      <c r="L29" s="6">
        <v>700</v>
      </c>
      <c r="M29" s="6">
        <f t="shared" si="2"/>
        <v>17500</v>
      </c>
      <c r="N29" s="6">
        <f t="shared" si="3"/>
        <v>6.3</v>
      </c>
      <c r="O29" s="6" t="s">
        <v>96</v>
      </c>
    </row>
    <row r="30" spans="1:15" ht="57" x14ac:dyDescent="0.2">
      <c r="A30" s="3">
        <v>11692439</v>
      </c>
      <c r="B30" s="2" t="s">
        <v>15</v>
      </c>
      <c r="C30" s="2" t="s">
        <v>41</v>
      </c>
      <c r="D30" s="7" t="s">
        <v>56</v>
      </c>
      <c r="E30" s="6">
        <v>45</v>
      </c>
      <c r="F30" s="6">
        <v>15</v>
      </c>
      <c r="G30" s="6">
        <v>65</v>
      </c>
      <c r="H30" s="6">
        <v>100</v>
      </c>
      <c r="I30" s="6">
        <f t="shared" si="0"/>
        <v>6500</v>
      </c>
      <c r="J30" s="6">
        <f>E30*F30*I30*3/1000000</f>
        <v>13.1625</v>
      </c>
      <c r="K30" s="7" t="s">
        <v>89</v>
      </c>
      <c r="L30" s="6">
        <v>200</v>
      </c>
      <c r="M30" s="6">
        <f t="shared" si="2"/>
        <v>13000</v>
      </c>
      <c r="N30" s="6">
        <f>E30*F30*M30*3/1000000</f>
        <v>26.324999999999999</v>
      </c>
      <c r="O30" s="7" t="s">
        <v>90</v>
      </c>
    </row>
    <row r="31" spans="1:15" x14ac:dyDescent="0.2">
      <c r="A31" s="3">
        <v>10993016</v>
      </c>
      <c r="B31" s="2" t="s">
        <v>25</v>
      </c>
      <c r="C31" s="2" t="s">
        <v>41</v>
      </c>
      <c r="D31" s="6" t="s">
        <v>52</v>
      </c>
      <c r="E31" s="6">
        <v>120</v>
      </c>
      <c r="F31" s="6">
        <v>50</v>
      </c>
      <c r="G31" s="6">
        <v>120</v>
      </c>
      <c r="H31" s="6">
        <v>400</v>
      </c>
      <c r="I31" s="6">
        <f t="shared" si="0"/>
        <v>48000</v>
      </c>
      <c r="J31" s="6">
        <f>E31*F31*I31*9/1000000</f>
        <v>2592</v>
      </c>
      <c r="K31" s="6" t="s">
        <v>85</v>
      </c>
      <c r="L31" s="6">
        <v>800</v>
      </c>
      <c r="M31" s="6">
        <f t="shared" si="2"/>
        <v>96000</v>
      </c>
      <c r="N31" s="6">
        <f>E31*F31*M31*9/1000000</f>
        <v>5184</v>
      </c>
      <c r="O31" s="6" t="s">
        <v>86</v>
      </c>
    </row>
    <row r="32" spans="1:15" ht="57" x14ac:dyDescent="0.2">
      <c r="A32" s="27">
        <v>11025545</v>
      </c>
      <c r="B32" s="25" t="s">
        <v>26</v>
      </c>
      <c r="C32" s="25" t="s">
        <v>41</v>
      </c>
      <c r="D32" s="26" t="s">
        <v>36</v>
      </c>
      <c r="E32" s="26">
        <v>40</v>
      </c>
      <c r="F32" s="26">
        <v>15</v>
      </c>
      <c r="G32" s="26">
        <v>135</v>
      </c>
      <c r="H32" s="26">
        <v>600</v>
      </c>
      <c r="I32" s="26">
        <f t="shared" si="0"/>
        <v>81000</v>
      </c>
      <c r="J32" s="26">
        <f t="shared" si="1"/>
        <v>388.8</v>
      </c>
      <c r="K32" s="33" t="s">
        <v>99</v>
      </c>
      <c r="L32" s="26">
        <v>800</v>
      </c>
      <c r="M32" s="26">
        <f t="shared" si="2"/>
        <v>108000</v>
      </c>
      <c r="N32" s="26">
        <f t="shared" si="3"/>
        <v>518.4</v>
      </c>
      <c r="O32" s="33" t="s">
        <v>100</v>
      </c>
    </row>
    <row r="33" spans="1:15" x14ac:dyDescent="0.2">
      <c r="A33" s="27" t="s">
        <v>3</v>
      </c>
      <c r="B33" s="25" t="s">
        <v>16</v>
      </c>
      <c r="C33" s="25" t="s">
        <v>41</v>
      </c>
      <c r="D33" s="26" t="s">
        <v>36</v>
      </c>
      <c r="E33" s="26">
        <v>60</v>
      </c>
      <c r="F33" s="26">
        <v>30</v>
      </c>
      <c r="G33" s="26">
        <v>100</v>
      </c>
      <c r="H33" s="26">
        <v>100</v>
      </c>
      <c r="I33" s="26">
        <f t="shared" si="0"/>
        <v>10000</v>
      </c>
      <c r="J33" s="26">
        <f t="shared" si="1"/>
        <v>144</v>
      </c>
      <c r="K33" s="26" t="s">
        <v>108</v>
      </c>
      <c r="L33" s="26">
        <v>250</v>
      </c>
      <c r="M33" s="26">
        <f t="shared" si="2"/>
        <v>25000</v>
      </c>
      <c r="N33" s="26">
        <f t="shared" si="3"/>
        <v>360</v>
      </c>
      <c r="O33" s="26" t="s">
        <v>108</v>
      </c>
    </row>
    <row r="34" spans="1:15" x14ac:dyDescent="0.2">
      <c r="A34" s="3">
        <v>11284278</v>
      </c>
      <c r="B34" s="2" t="s">
        <v>18</v>
      </c>
      <c r="C34" s="2" t="s">
        <v>47</v>
      </c>
      <c r="D34" s="6" t="s">
        <v>36</v>
      </c>
      <c r="E34" s="6">
        <v>20</v>
      </c>
      <c r="F34" s="6">
        <v>20</v>
      </c>
      <c r="G34" s="6">
        <v>15</v>
      </c>
      <c r="H34" s="6">
        <v>50</v>
      </c>
      <c r="I34" s="6">
        <f t="shared" si="0"/>
        <v>750</v>
      </c>
      <c r="J34" s="6">
        <f t="shared" si="1"/>
        <v>2.4</v>
      </c>
      <c r="K34" s="6" t="s">
        <v>147</v>
      </c>
      <c r="L34" s="6">
        <v>100</v>
      </c>
      <c r="M34" s="6">
        <f t="shared" si="2"/>
        <v>1500</v>
      </c>
      <c r="N34" s="6">
        <f t="shared" si="3"/>
        <v>4.8</v>
      </c>
      <c r="O34" s="6" t="s">
        <v>146</v>
      </c>
    </row>
    <row r="35" spans="1:15" ht="28.5" x14ac:dyDescent="0.2">
      <c r="A35" s="3">
        <v>10733108</v>
      </c>
      <c r="B35" s="2" t="s">
        <v>27</v>
      </c>
      <c r="C35" s="2" t="s">
        <v>47</v>
      </c>
      <c r="D35" s="7" t="s">
        <v>166</v>
      </c>
      <c r="E35" s="6">
        <v>30</v>
      </c>
      <c r="F35" s="6">
        <v>15</v>
      </c>
      <c r="G35" s="6">
        <v>30</v>
      </c>
      <c r="H35" s="6">
        <v>300</v>
      </c>
      <c r="I35" s="6">
        <f t="shared" si="0"/>
        <v>9000</v>
      </c>
      <c r="J35" s="6">
        <f t="shared" si="1"/>
        <v>32.4</v>
      </c>
      <c r="K35" s="6" t="s">
        <v>167</v>
      </c>
      <c r="L35" s="6">
        <v>500</v>
      </c>
      <c r="M35" s="6">
        <f t="shared" si="2"/>
        <v>15000</v>
      </c>
      <c r="N35" s="6">
        <f t="shared" si="3"/>
        <v>54</v>
      </c>
      <c r="O35" s="6" t="s">
        <v>168</v>
      </c>
    </row>
    <row r="36" spans="1:15" ht="57" x14ac:dyDescent="0.2">
      <c r="A36" s="17">
        <v>11400178</v>
      </c>
      <c r="B36" s="15" t="s">
        <v>28</v>
      </c>
      <c r="C36" s="15" t="s">
        <v>41</v>
      </c>
      <c r="D36" s="16" t="s">
        <v>36</v>
      </c>
      <c r="E36" s="16">
        <v>60</v>
      </c>
      <c r="F36" s="16">
        <v>40</v>
      </c>
      <c r="G36" s="16">
        <v>60</v>
      </c>
      <c r="H36" s="16">
        <v>400</v>
      </c>
      <c r="I36" s="16">
        <f t="shared" si="0"/>
        <v>24000</v>
      </c>
      <c r="J36" s="16">
        <f t="shared" si="1"/>
        <v>460.8</v>
      </c>
      <c r="K36" s="7" t="s">
        <v>111</v>
      </c>
      <c r="L36" s="6">
        <v>1000</v>
      </c>
      <c r="M36" s="6">
        <f t="shared" si="2"/>
        <v>60000</v>
      </c>
      <c r="N36" s="6">
        <f t="shared" si="3"/>
        <v>1152</v>
      </c>
      <c r="O36" s="7" t="s">
        <v>112</v>
      </c>
    </row>
    <row r="37" spans="1:15" x14ac:dyDescent="0.2">
      <c r="A37" s="3">
        <v>11075242</v>
      </c>
      <c r="B37" s="2" t="s">
        <v>15</v>
      </c>
      <c r="C37" s="2" t="s">
        <v>47</v>
      </c>
      <c r="D37" s="6" t="s">
        <v>36</v>
      </c>
      <c r="E37" s="6">
        <v>40</v>
      </c>
      <c r="F37" s="6">
        <v>40</v>
      </c>
      <c r="G37" s="6">
        <v>25</v>
      </c>
      <c r="H37" s="6">
        <v>100</v>
      </c>
      <c r="I37" s="6">
        <f t="shared" si="0"/>
        <v>2500</v>
      </c>
      <c r="J37" s="6">
        <f t="shared" si="1"/>
        <v>32</v>
      </c>
      <c r="K37" s="6" t="s">
        <v>138</v>
      </c>
      <c r="L37" s="6">
        <v>200</v>
      </c>
      <c r="M37" s="6">
        <f t="shared" si="2"/>
        <v>5000</v>
      </c>
      <c r="N37" s="6">
        <f t="shared" si="3"/>
        <v>64</v>
      </c>
      <c r="O37" s="6" t="s">
        <v>139</v>
      </c>
    </row>
    <row r="52" spans="8:17" x14ac:dyDescent="0.2">
      <c r="H52" t="s">
        <v>105</v>
      </c>
      <c r="I52">
        <v>100</v>
      </c>
      <c r="J52">
        <v>250</v>
      </c>
      <c r="L52">
        <v>50</v>
      </c>
      <c r="M52">
        <v>150</v>
      </c>
      <c r="N52">
        <v>100</v>
      </c>
      <c r="O52">
        <v>200</v>
      </c>
    </row>
    <row r="53" spans="8:17" x14ac:dyDescent="0.2">
      <c r="H53" t="s">
        <v>101</v>
      </c>
      <c r="I53">
        <v>70</v>
      </c>
      <c r="J53">
        <v>70</v>
      </c>
      <c r="K53">
        <v>50</v>
      </c>
      <c r="L53">
        <v>20</v>
      </c>
      <c r="M53">
        <v>20</v>
      </c>
      <c r="N53">
        <v>25</v>
      </c>
      <c r="O53">
        <v>25</v>
      </c>
    </row>
    <row r="54" spans="8:17" x14ac:dyDescent="0.2">
      <c r="H54" t="s">
        <v>102</v>
      </c>
      <c r="I54">
        <v>100</v>
      </c>
      <c r="J54">
        <v>100</v>
      </c>
      <c r="L54">
        <v>60</v>
      </c>
      <c r="M54">
        <v>60</v>
      </c>
      <c r="N54">
        <v>45</v>
      </c>
      <c r="O54">
        <v>45</v>
      </c>
    </row>
    <row r="55" spans="8:17" x14ac:dyDescent="0.2">
      <c r="H55" t="s">
        <v>103</v>
      </c>
      <c r="I55">
        <v>12</v>
      </c>
      <c r="J55">
        <v>14</v>
      </c>
      <c r="L55">
        <v>12</v>
      </c>
      <c r="M55">
        <v>30</v>
      </c>
      <c r="N55">
        <v>14</v>
      </c>
      <c r="O55">
        <v>15</v>
      </c>
    </row>
    <row r="56" spans="8:17" x14ac:dyDescent="0.2">
      <c r="H56" t="s">
        <v>104</v>
      </c>
      <c r="I56">
        <v>10</v>
      </c>
      <c r="J56">
        <v>20</v>
      </c>
      <c r="L56">
        <v>5</v>
      </c>
      <c r="M56">
        <v>6</v>
      </c>
      <c r="N56">
        <v>8</v>
      </c>
      <c r="O56">
        <v>15</v>
      </c>
    </row>
    <row r="57" spans="8:17" x14ac:dyDescent="0.2">
      <c r="H57" t="s">
        <v>44</v>
      </c>
      <c r="I57">
        <f>I56*I55</f>
        <v>120</v>
      </c>
      <c r="J57">
        <f>J56*J55</f>
        <v>280</v>
      </c>
      <c r="L57">
        <f>L56*L55</f>
        <v>60</v>
      </c>
      <c r="M57">
        <f>M56*M55</f>
        <v>180</v>
      </c>
      <c r="N57">
        <f>N56*N55</f>
        <v>112</v>
      </c>
      <c r="O57">
        <f>O56*O55</f>
        <v>225</v>
      </c>
    </row>
    <row r="58" spans="8:17" x14ac:dyDescent="0.2">
      <c r="H58" t="s">
        <v>106</v>
      </c>
      <c r="I58">
        <f>I55*I53</f>
        <v>840</v>
      </c>
      <c r="J58">
        <f>J55*J53</f>
        <v>980</v>
      </c>
      <c r="L58">
        <f t="shared" ref="L58:O59" si="4">L55*L53</f>
        <v>240</v>
      </c>
      <c r="M58">
        <f t="shared" si="4"/>
        <v>600</v>
      </c>
      <c r="N58">
        <f t="shared" si="4"/>
        <v>350</v>
      </c>
      <c r="O58">
        <f t="shared" si="4"/>
        <v>375</v>
      </c>
      <c r="P58">
        <f>I58+L58</f>
        <v>1080</v>
      </c>
      <c r="Q58">
        <f>J58+M58</f>
        <v>1580</v>
      </c>
    </row>
    <row r="59" spans="8:17" x14ac:dyDescent="0.2">
      <c r="H59" t="s">
        <v>107</v>
      </c>
      <c r="I59">
        <f>I56*I54</f>
        <v>1000</v>
      </c>
      <c r="J59">
        <f>J56*J54</f>
        <v>2000</v>
      </c>
      <c r="L59">
        <f t="shared" si="4"/>
        <v>300</v>
      </c>
      <c r="M59">
        <f t="shared" si="4"/>
        <v>360</v>
      </c>
      <c r="N59">
        <f t="shared" si="4"/>
        <v>360</v>
      </c>
      <c r="O59">
        <f t="shared" si="4"/>
        <v>675</v>
      </c>
      <c r="P59">
        <f>I59+L59</f>
        <v>1300</v>
      </c>
      <c r="Q59">
        <f>J59+M59</f>
        <v>2360</v>
      </c>
    </row>
  </sheetData>
  <autoFilter ref="A1:O37" xr:uid="{00000000-0001-0000-0100-000000000000}">
    <filterColumn colId="7" showButton="0"/>
    <filterColumn colId="8" showButton="0"/>
    <filterColumn colId="9" showButton="0"/>
    <filterColumn colId="11" showButton="0"/>
    <filterColumn colId="12" showButton="0"/>
    <filterColumn colId="13" showButton="0"/>
  </autoFilter>
  <mergeCells count="9">
    <mergeCell ref="H1:K1"/>
    <mergeCell ref="L1:O1"/>
    <mergeCell ref="A1:A2"/>
    <mergeCell ref="B1:B2"/>
    <mergeCell ref="C1:C2"/>
    <mergeCell ref="D1:D2"/>
    <mergeCell ref="E1:E2"/>
    <mergeCell ref="F1:F2"/>
    <mergeCell ref="G1:G2"/>
  </mergeCells>
  <conditionalFormatting sqref="A5:A19">
    <cfRule type="duplicateValues" dxfId="2" priority="11"/>
  </conditionalFormatting>
  <conditionalFormatting sqref="A20:A37">
    <cfRule type="duplicateValues" dxfId="1" priority="12"/>
  </conditionalFormatting>
  <conditionalFormatting sqref="A38:A1048576 A1 A3:A4">
    <cfRule type="duplicateValues" dxfId="0" priority="7"/>
  </conditionalFormatting>
  <pageMargins left="0.7" right="0.7" top="0.78740157499999996" bottom="0.78740157499999996" header="0.3" footer="0.3"/>
  <pageSetup paperSize="9" orientation="portrait" r:id="rId1"/>
  <customProperties>
    <customPr name="_pios_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6A920-8FBA-4E04-A387-995FB0FA66E6}">
  <dimension ref="A2:K28"/>
  <sheetViews>
    <sheetView tabSelected="1" topLeftCell="A7" workbookViewId="0">
      <selection activeCell="B21" sqref="B21:B24"/>
    </sheetView>
  </sheetViews>
  <sheetFormatPr defaultRowHeight="14.25" x14ac:dyDescent="0.2"/>
  <cols>
    <col min="2" max="2" width="22" customWidth="1"/>
    <col min="3" max="3" width="6.375" hidden="1" customWidth="1"/>
    <col min="4" max="4" width="12.625" customWidth="1"/>
    <col min="5" max="5" width="0" hidden="1" customWidth="1"/>
    <col min="6" max="6" width="19.125" bestFit="1" customWidth="1"/>
    <col min="7" max="7" width="19.625" hidden="1" customWidth="1"/>
    <col min="8" max="8" width="8.75" bestFit="1" customWidth="1"/>
    <col min="10" max="10" width="10.125" customWidth="1"/>
  </cols>
  <sheetData>
    <row r="2" spans="1:11" ht="20.25" x14ac:dyDescent="0.3">
      <c r="A2" s="100" t="s">
        <v>254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22.5" customHeight="1" thickBot="1" x14ac:dyDescent="0.25">
      <c r="A3" s="101" t="s">
        <v>276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s="84" customFormat="1" ht="32.25" thickBot="1" x14ac:dyDescent="0.25">
      <c r="A4" s="81" t="s">
        <v>154</v>
      </c>
      <c r="B4" s="82" t="s">
        <v>186</v>
      </c>
      <c r="C4" s="82" t="s">
        <v>185</v>
      </c>
      <c r="D4" s="82" t="s">
        <v>232</v>
      </c>
      <c r="E4" s="82" t="s">
        <v>171</v>
      </c>
      <c r="F4" s="82" t="s">
        <v>233</v>
      </c>
      <c r="G4" s="82" t="s">
        <v>156</v>
      </c>
      <c r="H4" s="82" t="s">
        <v>231</v>
      </c>
      <c r="I4" s="82" t="s">
        <v>266</v>
      </c>
      <c r="J4" s="82" t="s">
        <v>267</v>
      </c>
      <c r="K4" s="83" t="s">
        <v>187</v>
      </c>
    </row>
    <row r="5" spans="1:11" ht="17.25" customHeight="1" x14ac:dyDescent="0.2">
      <c r="A5" s="35">
        <v>1</v>
      </c>
      <c r="B5" s="38" t="s">
        <v>188</v>
      </c>
      <c r="C5" s="35" t="s">
        <v>50</v>
      </c>
      <c r="D5" s="35">
        <v>1.4435</v>
      </c>
      <c r="E5" s="35" t="s">
        <v>175</v>
      </c>
      <c r="F5" s="35" t="s">
        <v>219</v>
      </c>
      <c r="G5" s="35" t="s">
        <v>130</v>
      </c>
      <c r="H5" s="35">
        <v>12</v>
      </c>
      <c r="I5" s="37" t="s">
        <v>265</v>
      </c>
      <c r="J5" s="37" t="s">
        <v>268</v>
      </c>
      <c r="K5" s="35"/>
    </row>
    <row r="6" spans="1:11" ht="17.25" customHeight="1" x14ac:dyDescent="0.2">
      <c r="A6" s="42">
        <v>2</v>
      </c>
      <c r="B6" s="43" t="s">
        <v>188</v>
      </c>
      <c r="C6" s="42" t="s">
        <v>50</v>
      </c>
      <c r="D6" s="42">
        <v>1.4435</v>
      </c>
      <c r="E6" s="42" t="s">
        <v>175</v>
      </c>
      <c r="F6" s="42" t="s">
        <v>220</v>
      </c>
      <c r="G6" s="42" t="s">
        <v>132</v>
      </c>
      <c r="H6" s="42">
        <v>15</v>
      </c>
      <c r="I6" s="44" t="s">
        <v>260</v>
      </c>
      <c r="J6" s="44" t="s">
        <v>269</v>
      </c>
      <c r="K6" s="42"/>
    </row>
    <row r="7" spans="1:11" ht="15.75" x14ac:dyDescent="0.2">
      <c r="A7" s="45"/>
      <c r="B7" s="46"/>
      <c r="C7" s="47"/>
      <c r="D7" s="47"/>
      <c r="E7" s="47"/>
      <c r="F7" s="47"/>
      <c r="G7" s="47"/>
      <c r="H7" s="47"/>
      <c r="I7" s="48"/>
      <c r="J7" s="48"/>
      <c r="K7" s="49"/>
    </row>
    <row r="8" spans="1:11" ht="21" customHeight="1" thickBot="1" x14ac:dyDescent="0.25">
      <c r="A8" s="97" t="s">
        <v>275</v>
      </c>
      <c r="B8" s="98"/>
      <c r="C8" s="98"/>
      <c r="D8" s="98"/>
      <c r="E8" s="98"/>
      <c r="F8" s="98"/>
      <c r="G8" s="98"/>
      <c r="H8" s="98"/>
      <c r="I8" s="98"/>
      <c r="J8" s="98"/>
      <c r="K8" s="99"/>
    </row>
    <row r="9" spans="1:11" s="84" customFormat="1" ht="32.25" thickBot="1" x14ac:dyDescent="0.25">
      <c r="A9" s="81" t="s">
        <v>154</v>
      </c>
      <c r="B9" s="82" t="s">
        <v>186</v>
      </c>
      <c r="C9" s="82" t="s">
        <v>185</v>
      </c>
      <c r="D9" s="82" t="s">
        <v>232</v>
      </c>
      <c r="E9" s="82" t="s">
        <v>171</v>
      </c>
      <c r="F9" s="82" t="s">
        <v>233</v>
      </c>
      <c r="G9" s="82" t="s">
        <v>156</v>
      </c>
      <c r="H9" s="82" t="s">
        <v>231</v>
      </c>
      <c r="I9" s="82" t="s">
        <v>266</v>
      </c>
      <c r="J9" s="82" t="s">
        <v>267</v>
      </c>
      <c r="K9" s="83" t="s">
        <v>187</v>
      </c>
    </row>
    <row r="10" spans="1:11" ht="18.75" customHeight="1" x14ac:dyDescent="0.2">
      <c r="A10" s="35">
        <v>1</v>
      </c>
      <c r="B10" s="38" t="s">
        <v>188</v>
      </c>
      <c r="C10" s="35" t="s">
        <v>37</v>
      </c>
      <c r="D10" s="35">
        <v>1.4403999999999999</v>
      </c>
      <c r="E10" s="35" t="s">
        <v>176</v>
      </c>
      <c r="F10" s="35" t="s">
        <v>221</v>
      </c>
      <c r="G10" s="35" t="s">
        <v>137</v>
      </c>
      <c r="H10" s="35">
        <v>10</v>
      </c>
      <c r="I10" s="37" t="s">
        <v>265</v>
      </c>
      <c r="J10" s="37" t="s">
        <v>260</v>
      </c>
      <c r="K10" s="35"/>
    </row>
    <row r="11" spans="1:11" ht="20.25" customHeight="1" x14ac:dyDescent="0.2">
      <c r="A11" s="42">
        <v>2</v>
      </c>
      <c r="B11" s="43" t="s">
        <v>188</v>
      </c>
      <c r="C11" s="42" t="s">
        <v>37</v>
      </c>
      <c r="D11" s="42">
        <v>1.4403999999999999</v>
      </c>
      <c r="E11" s="42" t="s">
        <v>176</v>
      </c>
      <c r="F11" s="42" t="s">
        <v>222</v>
      </c>
      <c r="G11" s="42" t="s">
        <v>135</v>
      </c>
      <c r="H11" s="42">
        <v>8</v>
      </c>
      <c r="I11" s="44" t="s">
        <v>260</v>
      </c>
      <c r="J11" s="44" t="s">
        <v>268</v>
      </c>
      <c r="K11" s="42"/>
    </row>
    <row r="12" spans="1:11" ht="15.75" x14ac:dyDescent="0.2">
      <c r="A12" s="45"/>
      <c r="B12" s="46"/>
      <c r="C12" s="47"/>
      <c r="D12" s="47"/>
      <c r="E12" s="47"/>
      <c r="F12" s="47"/>
      <c r="G12" s="47"/>
      <c r="H12" s="47"/>
      <c r="I12" s="48"/>
      <c r="J12" s="48"/>
      <c r="K12" s="49"/>
    </row>
    <row r="13" spans="1:11" ht="24" thickBot="1" x14ac:dyDescent="0.25">
      <c r="A13" s="97" t="s">
        <v>277</v>
      </c>
      <c r="B13" s="98"/>
      <c r="C13" s="98"/>
      <c r="D13" s="98"/>
      <c r="E13" s="98"/>
      <c r="F13" s="98"/>
      <c r="G13" s="98"/>
      <c r="H13" s="98"/>
      <c r="I13" s="98"/>
      <c r="J13" s="98"/>
      <c r="K13" s="99"/>
    </row>
    <row r="14" spans="1:11" s="84" customFormat="1" ht="32.25" thickBot="1" x14ac:dyDescent="0.25">
      <c r="A14" s="81" t="s">
        <v>154</v>
      </c>
      <c r="B14" s="82" t="s">
        <v>186</v>
      </c>
      <c r="C14" s="82" t="s">
        <v>185</v>
      </c>
      <c r="D14" s="82" t="s">
        <v>232</v>
      </c>
      <c r="E14" s="82" t="s">
        <v>171</v>
      </c>
      <c r="F14" s="82" t="s">
        <v>233</v>
      </c>
      <c r="G14" s="82" t="s">
        <v>156</v>
      </c>
      <c r="H14" s="82" t="s">
        <v>231</v>
      </c>
      <c r="I14" s="82" t="s">
        <v>266</v>
      </c>
      <c r="J14" s="82" t="s">
        <v>267</v>
      </c>
      <c r="K14" s="83" t="s">
        <v>187</v>
      </c>
    </row>
    <row r="15" spans="1:11" ht="17.25" customHeight="1" x14ac:dyDescent="0.2">
      <c r="A15" s="35">
        <v>1</v>
      </c>
      <c r="B15" s="38" t="s">
        <v>188</v>
      </c>
      <c r="C15" s="35" t="s">
        <v>36</v>
      </c>
      <c r="D15" s="35">
        <v>1.4300999999999999</v>
      </c>
      <c r="E15" s="35" t="s">
        <v>172</v>
      </c>
      <c r="F15" s="35" t="s">
        <v>223</v>
      </c>
      <c r="G15" s="35" t="s">
        <v>143</v>
      </c>
      <c r="H15" s="35">
        <v>12</v>
      </c>
      <c r="I15" s="37" t="s">
        <v>265</v>
      </c>
      <c r="J15" s="37" t="s">
        <v>260</v>
      </c>
      <c r="K15" s="35"/>
    </row>
    <row r="16" spans="1:11" ht="18" customHeight="1" x14ac:dyDescent="0.2">
      <c r="A16" s="35">
        <v>2</v>
      </c>
      <c r="B16" s="38" t="s">
        <v>188</v>
      </c>
      <c r="C16" s="35" t="s">
        <v>36</v>
      </c>
      <c r="D16" s="35">
        <v>1.4300999999999999</v>
      </c>
      <c r="E16" s="35" t="s">
        <v>172</v>
      </c>
      <c r="F16" s="35" t="s">
        <v>224</v>
      </c>
      <c r="G16" s="35" t="s">
        <v>146</v>
      </c>
      <c r="H16" s="35">
        <v>20</v>
      </c>
      <c r="I16" s="37" t="s">
        <v>265</v>
      </c>
      <c r="J16" s="37" t="s">
        <v>260</v>
      </c>
      <c r="K16" s="35"/>
    </row>
    <row r="17" spans="1:11" ht="16.5" customHeight="1" x14ac:dyDescent="0.2">
      <c r="A17" s="42">
        <v>3</v>
      </c>
      <c r="B17" s="43" t="s">
        <v>188</v>
      </c>
      <c r="C17" s="42" t="s">
        <v>36</v>
      </c>
      <c r="D17" s="42">
        <v>1.4300999999999999</v>
      </c>
      <c r="E17" s="42" t="s">
        <v>172</v>
      </c>
      <c r="F17" s="42" t="s">
        <v>225</v>
      </c>
      <c r="G17" s="42" t="s">
        <v>139</v>
      </c>
      <c r="H17" s="42">
        <v>40</v>
      </c>
      <c r="I17" s="44" t="s">
        <v>265</v>
      </c>
      <c r="J17" s="44" t="s">
        <v>260</v>
      </c>
      <c r="K17" s="42"/>
    </row>
    <row r="18" spans="1:11" ht="15.75" x14ac:dyDescent="0.2">
      <c r="A18" s="45"/>
      <c r="B18" s="46"/>
      <c r="C18" s="47"/>
      <c r="D18" s="47"/>
      <c r="E18" s="47"/>
      <c r="F18" s="47"/>
      <c r="G18" s="47"/>
      <c r="H18" s="47"/>
      <c r="I18" s="48"/>
      <c r="J18" s="48"/>
      <c r="K18" s="49"/>
    </row>
    <row r="19" spans="1:11" ht="24" thickBot="1" x14ac:dyDescent="0.25">
      <c r="A19" s="97" t="s">
        <v>306</v>
      </c>
      <c r="B19" s="98"/>
      <c r="C19" s="98"/>
      <c r="D19" s="98"/>
      <c r="E19" s="98"/>
      <c r="F19" s="98"/>
      <c r="G19" s="98"/>
      <c r="H19" s="98"/>
      <c r="I19" s="98"/>
      <c r="J19" s="98"/>
      <c r="K19" s="99"/>
    </row>
    <row r="20" spans="1:11" s="84" customFormat="1" ht="32.25" thickBot="1" x14ac:dyDescent="0.25">
      <c r="A20" s="81" t="s">
        <v>154</v>
      </c>
      <c r="B20" s="82" t="s">
        <v>186</v>
      </c>
      <c r="C20" s="82" t="s">
        <v>185</v>
      </c>
      <c r="D20" s="82" t="s">
        <v>232</v>
      </c>
      <c r="E20" s="82" t="s">
        <v>171</v>
      </c>
      <c r="F20" s="82" t="s">
        <v>233</v>
      </c>
      <c r="G20" s="82" t="s">
        <v>156</v>
      </c>
      <c r="H20" s="82" t="s">
        <v>231</v>
      </c>
      <c r="I20" s="82" t="s">
        <v>266</v>
      </c>
      <c r="J20" s="82" t="s">
        <v>267</v>
      </c>
      <c r="K20" s="83" t="s">
        <v>187</v>
      </c>
    </row>
    <row r="21" spans="1:11" ht="14.25" customHeight="1" x14ac:dyDescent="0.2">
      <c r="A21" s="35">
        <v>1</v>
      </c>
      <c r="B21" s="38" t="s">
        <v>188</v>
      </c>
      <c r="C21" s="35" t="s">
        <v>49</v>
      </c>
      <c r="D21" s="35">
        <v>1.4112</v>
      </c>
      <c r="E21" s="35" t="s">
        <v>173</v>
      </c>
      <c r="F21" s="35" t="s">
        <v>226</v>
      </c>
      <c r="G21" s="35" t="s">
        <v>145</v>
      </c>
      <c r="H21" s="35">
        <v>40</v>
      </c>
      <c r="I21" s="37" t="s">
        <v>265</v>
      </c>
      <c r="J21" s="37" t="s">
        <v>268</v>
      </c>
      <c r="K21" s="35"/>
    </row>
    <row r="22" spans="1:11" ht="18.75" customHeight="1" x14ac:dyDescent="0.2">
      <c r="A22" s="35">
        <v>2</v>
      </c>
      <c r="B22" s="38" t="s">
        <v>188</v>
      </c>
      <c r="C22" s="35" t="s">
        <v>49</v>
      </c>
      <c r="D22" s="35">
        <v>1.4112</v>
      </c>
      <c r="E22" s="35" t="s">
        <v>173</v>
      </c>
      <c r="F22" s="35" t="s">
        <v>227</v>
      </c>
      <c r="G22" s="35" t="s">
        <v>141</v>
      </c>
      <c r="H22" s="35">
        <v>8</v>
      </c>
      <c r="I22" s="37" t="s">
        <v>265</v>
      </c>
      <c r="J22" s="37" t="s">
        <v>268</v>
      </c>
      <c r="K22" s="35"/>
    </row>
    <row r="23" spans="1:11" ht="16.5" customHeight="1" x14ac:dyDescent="0.2">
      <c r="A23" s="35">
        <v>3</v>
      </c>
      <c r="B23" s="38" t="s">
        <v>188</v>
      </c>
      <c r="C23" s="35">
        <v>1.7224999999999999</v>
      </c>
      <c r="D23" s="35">
        <v>1.7224999999999999</v>
      </c>
      <c r="E23" s="35" t="s">
        <v>180</v>
      </c>
      <c r="F23" s="35" t="s">
        <v>228</v>
      </c>
      <c r="G23" s="35" t="s">
        <v>163</v>
      </c>
      <c r="H23" s="35">
        <v>30</v>
      </c>
      <c r="I23" s="37" t="s">
        <v>273</v>
      </c>
      <c r="J23" s="37" t="s">
        <v>270</v>
      </c>
      <c r="K23" s="35"/>
    </row>
    <row r="24" spans="1:11" ht="28.5" customHeight="1" x14ac:dyDescent="0.2">
      <c r="A24" s="42">
        <v>4</v>
      </c>
      <c r="B24" s="38" t="s">
        <v>188</v>
      </c>
      <c r="C24" s="42" t="s">
        <v>169</v>
      </c>
      <c r="D24" s="43" t="s">
        <v>169</v>
      </c>
      <c r="E24" s="42" t="s">
        <v>181</v>
      </c>
      <c r="F24" s="42" t="s">
        <v>229</v>
      </c>
      <c r="G24" s="42" t="s">
        <v>170</v>
      </c>
      <c r="H24" s="42">
        <v>30</v>
      </c>
      <c r="I24" s="44" t="s">
        <v>265</v>
      </c>
      <c r="J24" s="44" t="s">
        <v>268</v>
      </c>
      <c r="K24" s="42"/>
    </row>
    <row r="25" spans="1:11" ht="15.75" x14ac:dyDescent="0.2">
      <c r="A25" s="45"/>
      <c r="B25" s="46"/>
      <c r="C25" s="47"/>
      <c r="D25" s="46"/>
      <c r="E25" s="47"/>
      <c r="F25" s="47"/>
      <c r="G25" s="47"/>
      <c r="H25" s="47"/>
      <c r="I25" s="48"/>
      <c r="J25" s="48"/>
      <c r="K25" s="49"/>
    </row>
    <row r="26" spans="1:11" ht="24" thickBot="1" x14ac:dyDescent="0.25">
      <c r="A26" s="97" t="s">
        <v>189</v>
      </c>
      <c r="B26" s="98"/>
      <c r="C26" s="98"/>
      <c r="D26" s="98"/>
      <c r="E26" s="98"/>
      <c r="F26" s="98"/>
      <c r="G26" s="98"/>
      <c r="H26" s="98"/>
      <c r="I26" s="98"/>
      <c r="J26" s="98"/>
      <c r="K26" s="99"/>
    </row>
    <row r="27" spans="1:11" s="84" customFormat="1" ht="32.25" thickBot="1" x14ac:dyDescent="0.25">
      <c r="A27" s="81" t="s">
        <v>154</v>
      </c>
      <c r="B27" s="82" t="s">
        <v>186</v>
      </c>
      <c r="C27" s="82" t="s">
        <v>185</v>
      </c>
      <c r="D27" s="82" t="s">
        <v>232</v>
      </c>
      <c r="E27" s="82" t="s">
        <v>171</v>
      </c>
      <c r="F27" s="82" t="s">
        <v>233</v>
      </c>
      <c r="G27" s="82" t="s">
        <v>156</v>
      </c>
      <c r="H27" s="82" t="s">
        <v>231</v>
      </c>
      <c r="I27" s="82" t="s">
        <v>266</v>
      </c>
      <c r="J27" s="82" t="s">
        <v>267</v>
      </c>
      <c r="K27" s="83" t="s">
        <v>187</v>
      </c>
    </row>
    <row r="28" spans="1:11" ht="16.5" customHeight="1" x14ac:dyDescent="0.2">
      <c r="A28" s="35">
        <v>1</v>
      </c>
      <c r="B28" s="38" t="s">
        <v>189</v>
      </c>
      <c r="C28" s="35" t="s">
        <v>46</v>
      </c>
      <c r="D28" s="35" t="s">
        <v>46</v>
      </c>
      <c r="E28" s="35" t="s">
        <v>182</v>
      </c>
      <c r="F28" s="35" t="s">
        <v>230</v>
      </c>
      <c r="G28" s="35" t="s">
        <v>164</v>
      </c>
      <c r="H28" s="35">
        <v>15</v>
      </c>
      <c r="I28" s="37" t="s">
        <v>272</v>
      </c>
      <c r="J28" s="37" t="s">
        <v>271</v>
      </c>
      <c r="K28" s="35"/>
    </row>
  </sheetData>
  <mergeCells count="6">
    <mergeCell ref="A26:K26"/>
    <mergeCell ref="A2:K2"/>
    <mergeCell ref="A8:K8"/>
    <mergeCell ref="A3:K3"/>
    <mergeCell ref="A13:K13"/>
    <mergeCell ref="A19:K19"/>
  </mergeCells>
  <pageMargins left="0.7" right="0.7" top="0.75" bottom="0.75" header="0.3" footer="0.3"/>
  <ignoredErrors>
    <ignoredError sqref="I5:J6 I10:J11 I15:J17 I21:J24 I28:J2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3CDFB-0806-4702-98F6-DA7BA535282A}">
  <dimension ref="A1:K20"/>
  <sheetViews>
    <sheetView workbookViewId="0">
      <selection activeCell="A6" sqref="A6:K8"/>
    </sheetView>
  </sheetViews>
  <sheetFormatPr defaultRowHeight="14.25" x14ac:dyDescent="0.2"/>
  <cols>
    <col min="2" max="2" width="14.5" customWidth="1"/>
    <col min="3" max="3" width="13.25" customWidth="1"/>
    <col min="4" max="4" width="11.75" bestFit="1" customWidth="1"/>
    <col min="5" max="5" width="7.625" customWidth="1"/>
    <col min="6" max="6" width="17.25" bestFit="1" customWidth="1"/>
    <col min="7" max="7" width="17.75" hidden="1" customWidth="1"/>
    <col min="8" max="8" width="10.75" customWidth="1"/>
    <col min="10" max="10" width="9.75" hidden="1" customWidth="1"/>
    <col min="11" max="11" width="15.125" customWidth="1"/>
  </cols>
  <sheetData>
    <row r="1" spans="1:11" ht="18.75" thickBot="1" x14ac:dyDescent="0.3">
      <c r="A1" s="105" t="s">
        <v>301</v>
      </c>
      <c r="B1" s="106"/>
      <c r="C1" s="106"/>
      <c r="D1" s="106"/>
      <c r="E1" s="106"/>
      <c r="F1" s="106"/>
      <c r="G1" s="106"/>
      <c r="H1" s="106"/>
      <c r="I1" s="106"/>
      <c r="J1" s="86"/>
      <c r="K1" s="87"/>
    </row>
    <row r="2" spans="1:11" ht="21" thickBot="1" x14ac:dyDescent="0.35">
      <c r="A2" s="107" t="s">
        <v>302</v>
      </c>
      <c r="B2" s="108"/>
      <c r="C2" s="108"/>
      <c r="D2" s="108"/>
      <c r="E2" s="108"/>
      <c r="F2" s="108"/>
      <c r="G2" s="108"/>
      <c r="H2" s="108"/>
      <c r="I2" s="108"/>
      <c r="J2" s="88"/>
      <c r="K2" s="89"/>
    </row>
    <row r="3" spans="1:11" s="84" customFormat="1" ht="21.75" thickBot="1" x14ac:dyDescent="0.25">
      <c r="A3" s="81" t="s">
        <v>154</v>
      </c>
      <c r="B3" s="82" t="s">
        <v>186</v>
      </c>
      <c r="C3" s="82" t="s">
        <v>185</v>
      </c>
      <c r="D3" s="82" t="s">
        <v>232</v>
      </c>
      <c r="E3" s="82" t="s">
        <v>171</v>
      </c>
      <c r="F3" s="82" t="s">
        <v>233</v>
      </c>
      <c r="G3" s="82" t="s">
        <v>156</v>
      </c>
      <c r="H3" s="82" t="s">
        <v>218</v>
      </c>
      <c r="I3" s="82" t="s">
        <v>261</v>
      </c>
      <c r="J3" s="82" t="s">
        <v>262</v>
      </c>
      <c r="K3" s="83" t="s">
        <v>187</v>
      </c>
    </row>
    <row r="4" spans="1:11" s="34" customFormat="1" ht="15.75" customHeight="1" x14ac:dyDescent="0.2">
      <c r="A4" s="58">
        <v>1</v>
      </c>
      <c r="B4" s="43" t="s">
        <v>209</v>
      </c>
      <c r="C4" s="42"/>
      <c r="D4" s="42">
        <v>1.4112</v>
      </c>
      <c r="E4" s="42"/>
      <c r="F4" s="42" t="s">
        <v>210</v>
      </c>
      <c r="G4" s="42" t="s">
        <v>211</v>
      </c>
      <c r="H4" s="42">
        <v>5</v>
      </c>
      <c r="I4" s="50" t="s">
        <v>265</v>
      </c>
      <c r="J4" s="44" t="s">
        <v>260</v>
      </c>
      <c r="K4" s="85">
        <f>25*6</f>
        <v>150</v>
      </c>
    </row>
    <row r="5" spans="1:11" s="34" customFormat="1" ht="16.5" thickBot="1" x14ac:dyDescent="0.25">
      <c r="A5" s="64"/>
      <c r="B5" s="65"/>
      <c r="C5" s="66"/>
      <c r="D5" s="66"/>
      <c r="E5" s="66"/>
      <c r="F5" s="66"/>
      <c r="G5" s="66"/>
      <c r="H5" s="66"/>
      <c r="I5" s="67"/>
      <c r="J5" s="68"/>
      <c r="K5" s="69"/>
    </row>
    <row r="6" spans="1:11" s="34" customFormat="1" ht="21" thickBot="1" x14ac:dyDescent="0.25">
      <c r="A6" s="102" t="s">
        <v>278</v>
      </c>
      <c r="B6" s="103"/>
      <c r="C6" s="103"/>
      <c r="D6" s="103"/>
      <c r="E6" s="103"/>
      <c r="F6" s="103"/>
      <c r="G6" s="103"/>
      <c r="H6" s="103"/>
      <c r="I6" s="103"/>
      <c r="J6" s="103"/>
      <c r="K6" s="104"/>
    </row>
    <row r="7" spans="1:11" s="84" customFormat="1" ht="21.75" thickBot="1" x14ac:dyDescent="0.25">
      <c r="A7" s="81" t="s">
        <v>154</v>
      </c>
      <c r="B7" s="82" t="s">
        <v>186</v>
      </c>
      <c r="C7" s="82" t="s">
        <v>185</v>
      </c>
      <c r="D7" s="82" t="s">
        <v>232</v>
      </c>
      <c r="E7" s="82" t="s">
        <v>171</v>
      </c>
      <c r="F7" s="82" t="s">
        <v>233</v>
      </c>
      <c r="G7" s="82" t="s">
        <v>156</v>
      </c>
      <c r="H7" s="82" t="s">
        <v>218</v>
      </c>
      <c r="I7" s="82" t="s">
        <v>261</v>
      </c>
      <c r="J7" s="82" t="s">
        <v>262</v>
      </c>
      <c r="K7" s="83" t="s">
        <v>187</v>
      </c>
    </row>
    <row r="8" spans="1:11" s="34" customFormat="1" ht="18" customHeight="1" thickBot="1" x14ac:dyDescent="0.25">
      <c r="A8" s="59">
        <v>2</v>
      </c>
      <c r="B8" s="60" t="s">
        <v>209</v>
      </c>
      <c r="C8" s="61"/>
      <c r="D8" s="61">
        <v>1.4300999999999999</v>
      </c>
      <c r="E8" s="61"/>
      <c r="F8" s="61" t="s">
        <v>212</v>
      </c>
      <c r="G8" s="61" t="s">
        <v>212</v>
      </c>
      <c r="H8" s="61">
        <v>15</v>
      </c>
      <c r="I8" s="61">
        <v>14</v>
      </c>
      <c r="J8" s="62" t="s">
        <v>264</v>
      </c>
      <c r="K8" s="63"/>
    </row>
    <row r="9" spans="1:11" s="34" customFormat="1" ht="18.75" customHeight="1" thickBot="1" x14ac:dyDescent="0.25">
      <c r="A9" s="70"/>
      <c r="B9" s="71"/>
      <c r="C9" s="72"/>
      <c r="D9" s="72"/>
      <c r="E9" s="72"/>
      <c r="F9" s="72"/>
      <c r="G9" s="72"/>
      <c r="H9" s="72"/>
      <c r="I9" s="72"/>
      <c r="J9" s="73"/>
      <c r="K9" s="74"/>
    </row>
    <row r="10" spans="1:11" s="34" customFormat="1" ht="18.75" customHeight="1" thickBot="1" x14ac:dyDescent="0.25">
      <c r="A10" s="102" t="s">
        <v>279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4"/>
    </row>
    <row r="11" spans="1:11" s="84" customFormat="1" ht="21.75" thickBot="1" x14ac:dyDescent="0.25">
      <c r="A11" s="81" t="s">
        <v>154</v>
      </c>
      <c r="B11" s="82" t="s">
        <v>186</v>
      </c>
      <c r="C11" s="82" t="s">
        <v>185</v>
      </c>
      <c r="D11" s="82" t="s">
        <v>232</v>
      </c>
      <c r="E11" s="82" t="s">
        <v>171</v>
      </c>
      <c r="F11" s="82" t="s">
        <v>233</v>
      </c>
      <c r="G11" s="82" t="s">
        <v>156</v>
      </c>
      <c r="H11" s="82" t="s">
        <v>218</v>
      </c>
      <c r="I11" s="82" t="s">
        <v>261</v>
      </c>
      <c r="J11" s="82" t="s">
        <v>262</v>
      </c>
      <c r="K11" s="83" t="s">
        <v>187</v>
      </c>
    </row>
    <row r="12" spans="1:11" s="34" customFormat="1" ht="16.5" customHeight="1" thickBot="1" x14ac:dyDescent="0.25">
      <c r="A12" s="59">
        <v>3</v>
      </c>
      <c r="B12" s="60" t="s">
        <v>209</v>
      </c>
      <c r="C12" s="61"/>
      <c r="D12" s="61">
        <v>1.4403999999999999</v>
      </c>
      <c r="E12" s="61"/>
      <c r="F12" s="61" t="s">
        <v>213</v>
      </c>
      <c r="G12" s="61" t="s">
        <v>213</v>
      </c>
      <c r="H12" s="61">
        <v>8</v>
      </c>
      <c r="I12" s="62" t="s">
        <v>265</v>
      </c>
      <c r="J12" s="62" t="s">
        <v>260</v>
      </c>
      <c r="K12" s="63"/>
    </row>
    <row r="13" spans="1:11" s="34" customFormat="1" ht="13.5" customHeight="1" thickBot="1" x14ac:dyDescent="0.25">
      <c r="A13" s="70"/>
      <c r="B13" s="71"/>
      <c r="C13" s="72"/>
      <c r="D13" s="72"/>
      <c r="E13" s="72"/>
      <c r="F13" s="72"/>
      <c r="G13" s="72"/>
      <c r="H13" s="72"/>
      <c r="I13" s="73"/>
      <c r="J13" s="73"/>
      <c r="K13" s="74"/>
    </row>
    <row r="14" spans="1:11" s="34" customFormat="1" ht="26.25" customHeight="1" thickBot="1" x14ac:dyDescent="0.25">
      <c r="A14" s="102" t="s">
        <v>280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4"/>
    </row>
    <row r="15" spans="1:11" s="84" customFormat="1" ht="21.75" thickBot="1" x14ac:dyDescent="0.25">
      <c r="A15" s="81" t="s">
        <v>154</v>
      </c>
      <c r="B15" s="82" t="s">
        <v>186</v>
      </c>
      <c r="C15" s="82" t="s">
        <v>185</v>
      </c>
      <c r="D15" s="82" t="s">
        <v>232</v>
      </c>
      <c r="E15" s="82" t="s">
        <v>171</v>
      </c>
      <c r="F15" s="82" t="s">
        <v>233</v>
      </c>
      <c r="G15" s="82" t="s">
        <v>156</v>
      </c>
      <c r="H15" s="82" t="s">
        <v>218</v>
      </c>
      <c r="I15" s="82" t="s">
        <v>261</v>
      </c>
      <c r="J15" s="82" t="s">
        <v>262</v>
      </c>
      <c r="K15" s="83" t="s">
        <v>187</v>
      </c>
    </row>
    <row r="16" spans="1:11" s="34" customFormat="1" ht="16.5" customHeight="1" thickBot="1" x14ac:dyDescent="0.25">
      <c r="A16" s="59">
        <v>4</v>
      </c>
      <c r="B16" s="60" t="s">
        <v>209</v>
      </c>
      <c r="C16" s="61"/>
      <c r="D16" s="61">
        <v>1.4435</v>
      </c>
      <c r="E16" s="61"/>
      <c r="F16" s="61" t="s">
        <v>211</v>
      </c>
      <c r="G16" s="61" t="s">
        <v>211</v>
      </c>
      <c r="H16" s="61">
        <v>5</v>
      </c>
      <c r="I16" s="75" t="s">
        <v>265</v>
      </c>
      <c r="J16" s="62" t="s">
        <v>260</v>
      </c>
      <c r="K16" s="63"/>
    </row>
    <row r="17" spans="1:11" s="34" customFormat="1" ht="15" customHeight="1" thickBot="1" x14ac:dyDescent="0.25">
      <c r="A17" s="70"/>
      <c r="B17" s="71"/>
      <c r="C17" s="72"/>
      <c r="D17" s="72"/>
      <c r="E17" s="72"/>
      <c r="F17" s="72"/>
      <c r="G17" s="72"/>
      <c r="H17" s="72"/>
      <c r="I17" s="76"/>
      <c r="J17" s="73"/>
      <c r="K17" s="74"/>
    </row>
    <row r="18" spans="1:11" s="34" customFormat="1" ht="25.5" customHeight="1" thickBot="1" x14ac:dyDescent="0.25">
      <c r="A18" s="102" t="s">
        <v>281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4"/>
    </row>
    <row r="19" spans="1:11" s="84" customFormat="1" ht="21.75" thickBot="1" x14ac:dyDescent="0.25">
      <c r="A19" s="81" t="s">
        <v>154</v>
      </c>
      <c r="B19" s="82" t="s">
        <v>186</v>
      </c>
      <c r="C19" s="82" t="s">
        <v>185</v>
      </c>
      <c r="D19" s="82" t="s">
        <v>232</v>
      </c>
      <c r="E19" s="82" t="s">
        <v>171</v>
      </c>
      <c r="F19" s="82" t="s">
        <v>233</v>
      </c>
      <c r="G19" s="82" t="s">
        <v>156</v>
      </c>
      <c r="H19" s="82" t="s">
        <v>218</v>
      </c>
      <c r="I19" s="82" t="s">
        <v>261</v>
      </c>
      <c r="J19" s="82" t="s">
        <v>262</v>
      </c>
      <c r="K19" s="83" t="s">
        <v>187</v>
      </c>
    </row>
    <row r="20" spans="1:11" s="34" customFormat="1" ht="16.5" customHeight="1" thickBot="1" x14ac:dyDescent="0.25">
      <c r="A20" s="59">
        <v>5</v>
      </c>
      <c r="B20" s="60" t="s">
        <v>215</v>
      </c>
      <c r="C20" s="61"/>
      <c r="D20" s="61" t="s">
        <v>216</v>
      </c>
      <c r="E20" s="61"/>
      <c r="F20" s="61" t="s">
        <v>217</v>
      </c>
      <c r="G20" s="61" t="s">
        <v>217</v>
      </c>
      <c r="H20" s="61">
        <v>15</v>
      </c>
      <c r="I20" s="62" t="s">
        <v>265</v>
      </c>
      <c r="J20" s="62" t="s">
        <v>260</v>
      </c>
      <c r="K20" s="63"/>
    </row>
  </sheetData>
  <mergeCells count="6">
    <mergeCell ref="A18:K18"/>
    <mergeCell ref="A6:K6"/>
    <mergeCell ref="A10:K10"/>
    <mergeCell ref="A14:K14"/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EFBA8-7A77-43EE-B241-A68D3A342755}">
  <dimension ref="A1:K14"/>
  <sheetViews>
    <sheetView workbookViewId="0">
      <selection activeCell="U7" sqref="U7"/>
    </sheetView>
  </sheetViews>
  <sheetFormatPr defaultRowHeight="14.25" x14ac:dyDescent="0.2"/>
  <cols>
    <col min="2" max="2" width="21.5" customWidth="1"/>
    <col min="3" max="3" width="6" hidden="1" customWidth="1"/>
    <col min="4" max="4" width="12.625" customWidth="1"/>
    <col min="5" max="5" width="30.75" hidden="1" customWidth="1"/>
    <col min="6" max="6" width="23.75" bestFit="1" customWidth="1"/>
    <col min="7" max="7" width="14.25" hidden="1" customWidth="1"/>
    <col min="8" max="8" width="10.125" customWidth="1"/>
    <col min="10" max="10" width="10.5" hidden="1" customWidth="1"/>
  </cols>
  <sheetData>
    <row r="1" spans="1:11" x14ac:dyDescent="0.2">
      <c r="A1" s="109" t="s">
        <v>255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26.25" thickBot="1" x14ac:dyDescent="0.25">
      <c r="A2" s="110" t="s">
        <v>282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s="84" customFormat="1" ht="32.25" thickBot="1" x14ac:dyDescent="0.25">
      <c r="A3" s="81" t="s">
        <v>154</v>
      </c>
      <c r="B3" s="82" t="s">
        <v>186</v>
      </c>
      <c r="C3" s="82" t="s">
        <v>185</v>
      </c>
      <c r="D3" s="82" t="s">
        <v>232</v>
      </c>
      <c r="E3" s="82" t="s">
        <v>171</v>
      </c>
      <c r="F3" s="82" t="s">
        <v>233</v>
      </c>
      <c r="G3" s="82" t="s">
        <v>156</v>
      </c>
      <c r="H3" s="82" t="s">
        <v>218</v>
      </c>
      <c r="I3" s="82" t="s">
        <v>261</v>
      </c>
      <c r="J3" s="82" t="s">
        <v>267</v>
      </c>
      <c r="K3" s="83" t="s">
        <v>187</v>
      </c>
    </row>
    <row r="4" spans="1:11" ht="15" customHeight="1" x14ac:dyDescent="0.2">
      <c r="A4" s="35">
        <v>1</v>
      </c>
      <c r="B4" s="38" t="s">
        <v>190</v>
      </c>
      <c r="C4" s="35"/>
      <c r="D4" s="35">
        <v>1.4403999999999999</v>
      </c>
      <c r="E4" s="35"/>
      <c r="F4" s="35" t="s">
        <v>208</v>
      </c>
      <c r="G4" s="35" t="s">
        <v>208</v>
      </c>
      <c r="H4" s="35">
        <v>25</v>
      </c>
      <c r="I4" s="36" t="s">
        <v>265</v>
      </c>
      <c r="J4" s="37" t="s">
        <v>260</v>
      </c>
      <c r="K4" s="35"/>
    </row>
    <row r="5" spans="1:11" ht="15" customHeight="1" x14ac:dyDescent="0.2">
      <c r="A5" s="42">
        <v>2</v>
      </c>
      <c r="B5" s="43" t="s">
        <v>190</v>
      </c>
      <c r="C5" s="42" t="s">
        <v>37</v>
      </c>
      <c r="D5" s="42">
        <v>1.4403999999999999</v>
      </c>
      <c r="E5" s="42" t="s">
        <v>176</v>
      </c>
      <c r="F5" s="42" t="s">
        <v>150</v>
      </c>
      <c r="G5" s="42" t="s">
        <v>151</v>
      </c>
      <c r="H5" s="42">
        <v>15</v>
      </c>
      <c r="I5" s="42">
        <v>1</v>
      </c>
      <c r="J5" s="44" t="s">
        <v>265</v>
      </c>
      <c r="K5" s="42"/>
    </row>
    <row r="6" spans="1:11" ht="15.75" x14ac:dyDescent="0.2">
      <c r="A6" s="45"/>
      <c r="B6" s="46"/>
      <c r="C6" s="47"/>
      <c r="D6" s="47"/>
      <c r="E6" s="47"/>
      <c r="F6" s="47"/>
      <c r="G6" s="47"/>
      <c r="H6" s="47"/>
      <c r="I6" s="47"/>
      <c r="J6" s="48"/>
      <c r="K6" s="49"/>
    </row>
    <row r="7" spans="1:11" ht="27" thickBot="1" x14ac:dyDescent="0.45">
      <c r="A7" s="114" t="s">
        <v>284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</row>
    <row r="8" spans="1:11" s="84" customFormat="1" ht="32.25" thickBot="1" x14ac:dyDescent="0.25">
      <c r="A8" s="81" t="s">
        <v>154</v>
      </c>
      <c r="B8" s="82" t="s">
        <v>186</v>
      </c>
      <c r="C8" s="82" t="s">
        <v>185</v>
      </c>
      <c r="D8" s="82" t="s">
        <v>232</v>
      </c>
      <c r="E8" s="82" t="s">
        <v>171</v>
      </c>
      <c r="F8" s="82" t="s">
        <v>233</v>
      </c>
      <c r="G8" s="82" t="s">
        <v>156</v>
      </c>
      <c r="H8" s="82" t="s">
        <v>218</v>
      </c>
      <c r="I8" s="82" t="s">
        <v>261</v>
      </c>
      <c r="J8" s="82" t="s">
        <v>267</v>
      </c>
      <c r="K8" s="83" t="s">
        <v>187</v>
      </c>
    </row>
    <row r="9" spans="1:11" ht="17.25" customHeight="1" x14ac:dyDescent="0.2">
      <c r="A9" s="35">
        <v>1</v>
      </c>
      <c r="B9" s="38" t="s">
        <v>191</v>
      </c>
      <c r="C9" s="38" t="s">
        <v>45</v>
      </c>
      <c r="D9" s="38" t="s">
        <v>158</v>
      </c>
      <c r="E9" s="35" t="s">
        <v>183</v>
      </c>
      <c r="F9" s="35" t="s">
        <v>152</v>
      </c>
      <c r="G9" s="35" t="s">
        <v>153</v>
      </c>
      <c r="H9" s="35">
        <v>20</v>
      </c>
      <c r="I9" s="37" t="s">
        <v>263</v>
      </c>
      <c r="J9" s="37" t="s">
        <v>274</v>
      </c>
      <c r="K9" s="35"/>
    </row>
    <row r="11" spans="1:11" ht="26.25" thickBot="1" x14ac:dyDescent="0.25">
      <c r="A11" s="113" t="s">
        <v>283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1" s="84" customFormat="1" ht="32.25" thickBot="1" x14ac:dyDescent="0.25">
      <c r="A12" s="81" t="s">
        <v>154</v>
      </c>
      <c r="B12" s="82" t="s">
        <v>186</v>
      </c>
      <c r="C12" s="82" t="s">
        <v>185</v>
      </c>
      <c r="D12" s="82" t="s">
        <v>232</v>
      </c>
      <c r="E12" s="82" t="s">
        <v>171</v>
      </c>
      <c r="F12" s="82" t="s">
        <v>233</v>
      </c>
      <c r="G12" s="82" t="s">
        <v>156</v>
      </c>
      <c r="H12" s="82" t="s">
        <v>218</v>
      </c>
      <c r="I12" s="82" t="s">
        <v>261</v>
      </c>
      <c r="J12" s="82" t="s">
        <v>267</v>
      </c>
      <c r="K12" s="83" t="s">
        <v>187</v>
      </c>
    </row>
    <row r="13" spans="1:11" ht="16.5" customHeight="1" x14ac:dyDescent="0.2">
      <c r="A13" s="35">
        <v>1</v>
      </c>
      <c r="B13" s="38" t="s">
        <v>190</v>
      </c>
      <c r="C13" s="35" t="s">
        <v>36</v>
      </c>
      <c r="D13" s="35">
        <v>1.4300999999999999</v>
      </c>
      <c r="E13" s="35" t="s">
        <v>172</v>
      </c>
      <c r="F13" s="35" t="s">
        <v>148</v>
      </c>
      <c r="G13" s="35" t="s">
        <v>149</v>
      </c>
      <c r="H13" s="35">
        <v>8</v>
      </c>
      <c r="I13" s="37" t="s">
        <v>260</v>
      </c>
      <c r="J13" s="37" t="s">
        <v>268</v>
      </c>
      <c r="K13" s="35"/>
    </row>
    <row r="14" spans="1:11" ht="15" customHeight="1" x14ac:dyDescent="0.2">
      <c r="A14" s="35">
        <v>2</v>
      </c>
      <c r="B14" s="38" t="s">
        <v>190</v>
      </c>
      <c r="C14" s="35"/>
      <c r="D14" s="35">
        <v>1.4300999999999999</v>
      </c>
      <c r="E14" s="35"/>
      <c r="F14" s="35" t="s">
        <v>207</v>
      </c>
      <c r="G14" s="35" t="s">
        <v>207</v>
      </c>
      <c r="H14" s="35">
        <v>60</v>
      </c>
      <c r="I14" s="37" t="s">
        <v>268</v>
      </c>
      <c r="J14" s="37" t="s">
        <v>269</v>
      </c>
      <c r="K14" s="35"/>
    </row>
  </sheetData>
  <mergeCells count="4">
    <mergeCell ref="A1:K1"/>
    <mergeCell ref="A2:K2"/>
    <mergeCell ref="A11:K11"/>
    <mergeCell ref="A7:K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1E180-E6EE-459E-B61E-140F1385E743}">
  <dimension ref="A1:L36"/>
  <sheetViews>
    <sheetView workbookViewId="0">
      <selection activeCell="D9" sqref="D9"/>
    </sheetView>
  </sheetViews>
  <sheetFormatPr defaultRowHeight="14.25" x14ac:dyDescent="0.2"/>
  <cols>
    <col min="2" max="2" width="13.5" hidden="1" customWidth="1"/>
    <col min="3" max="3" width="10.875" hidden="1" customWidth="1"/>
    <col min="4" max="4" width="16.125" customWidth="1"/>
    <col min="5" max="5" width="15.125" hidden="1" customWidth="1"/>
    <col min="6" max="6" width="2.75" hidden="1" customWidth="1"/>
    <col min="7" max="7" width="22" customWidth="1"/>
    <col min="8" max="8" width="11.75" customWidth="1"/>
    <col min="9" max="9" width="9.875" customWidth="1"/>
    <col min="10" max="10" width="10.625" hidden="1" customWidth="1"/>
    <col min="11" max="11" width="9.5" customWidth="1"/>
  </cols>
  <sheetData>
    <row r="1" spans="1:12" ht="20.25" x14ac:dyDescent="0.3">
      <c r="A1" s="100" t="s">
        <v>256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18.75" thickBot="1" x14ac:dyDescent="0.3">
      <c r="A2" s="118" t="s">
        <v>285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s="80" customFormat="1" ht="48" thickBot="1" x14ac:dyDescent="0.25">
      <c r="A3" s="77" t="s">
        <v>154</v>
      </c>
      <c r="B3" s="78" t="s">
        <v>186</v>
      </c>
      <c r="C3" s="78" t="s">
        <v>185</v>
      </c>
      <c r="D3" s="78" t="s">
        <v>234</v>
      </c>
      <c r="E3" s="78" t="s">
        <v>171</v>
      </c>
      <c r="F3" s="78" t="s">
        <v>233</v>
      </c>
      <c r="G3" s="78" t="s">
        <v>156</v>
      </c>
      <c r="H3" s="78" t="s">
        <v>206</v>
      </c>
      <c r="I3" s="78" t="s">
        <v>257</v>
      </c>
      <c r="J3" s="78" t="s">
        <v>258</v>
      </c>
      <c r="K3" s="78" t="s">
        <v>155</v>
      </c>
      <c r="L3" s="79" t="s">
        <v>187</v>
      </c>
    </row>
    <row r="4" spans="1:12" ht="18.75" customHeight="1" x14ac:dyDescent="0.2">
      <c r="A4" s="53">
        <v>1</v>
      </c>
      <c r="B4" s="52" t="s">
        <v>253</v>
      </c>
      <c r="C4" s="53" t="s">
        <v>52</v>
      </c>
      <c r="D4" s="54" t="s">
        <v>52</v>
      </c>
      <c r="E4" s="53" t="s">
        <v>174</v>
      </c>
      <c r="F4" s="53" t="s">
        <v>235</v>
      </c>
      <c r="G4" s="53" t="s">
        <v>86</v>
      </c>
      <c r="H4" s="53">
        <v>50</v>
      </c>
      <c r="I4" s="55" t="s">
        <v>260</v>
      </c>
      <c r="J4" s="55" t="s">
        <v>259</v>
      </c>
      <c r="K4" s="53" t="s">
        <v>41</v>
      </c>
      <c r="L4" s="53"/>
    </row>
    <row r="5" spans="1:12" ht="17.25" customHeight="1" x14ac:dyDescent="0.2">
      <c r="A5" s="45"/>
      <c r="B5" s="46"/>
      <c r="C5" s="47"/>
      <c r="D5" s="56"/>
      <c r="E5" s="47"/>
      <c r="F5" s="47"/>
      <c r="G5" s="47"/>
      <c r="H5" s="47"/>
      <c r="I5" s="51"/>
      <c r="J5" s="51"/>
      <c r="K5" s="47"/>
      <c r="L5" s="49"/>
    </row>
    <row r="6" spans="1:12" ht="32.25" customHeight="1" thickBot="1" x14ac:dyDescent="0.25">
      <c r="A6" s="116" t="s">
        <v>286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ht="48.75" customHeight="1" thickBot="1" x14ac:dyDescent="0.25">
      <c r="A7" s="40" t="s">
        <v>154</v>
      </c>
      <c r="B7" s="39" t="s">
        <v>186</v>
      </c>
      <c r="C7" s="39" t="s">
        <v>185</v>
      </c>
      <c r="D7" s="39" t="s">
        <v>234</v>
      </c>
      <c r="E7" s="39" t="s">
        <v>171</v>
      </c>
      <c r="F7" s="39" t="s">
        <v>233</v>
      </c>
      <c r="G7" s="39" t="s">
        <v>156</v>
      </c>
      <c r="H7" s="39" t="s">
        <v>206</v>
      </c>
      <c r="I7" s="39" t="s">
        <v>257</v>
      </c>
      <c r="J7" s="39" t="s">
        <v>258</v>
      </c>
      <c r="K7" s="39" t="s">
        <v>155</v>
      </c>
      <c r="L7" s="41" t="s">
        <v>187</v>
      </c>
    </row>
    <row r="8" spans="1:12" ht="18.75" customHeight="1" x14ac:dyDescent="0.2">
      <c r="A8" s="53">
        <v>1</v>
      </c>
      <c r="B8" s="52" t="s">
        <v>192</v>
      </c>
      <c r="C8" s="53" t="s">
        <v>50</v>
      </c>
      <c r="D8" s="54">
        <v>1.4435</v>
      </c>
      <c r="E8" s="53" t="s">
        <v>175</v>
      </c>
      <c r="F8" s="53" t="s">
        <v>236</v>
      </c>
      <c r="G8" s="53" t="s">
        <v>114</v>
      </c>
      <c r="H8" s="53">
        <v>3</v>
      </c>
      <c r="I8" s="55">
        <v>1</v>
      </c>
      <c r="J8" s="55">
        <v>1</v>
      </c>
      <c r="K8" s="53" t="s">
        <v>40</v>
      </c>
      <c r="L8" s="53"/>
    </row>
    <row r="9" spans="1:12" ht="18.75" customHeight="1" x14ac:dyDescent="0.2">
      <c r="A9" s="53">
        <v>2</v>
      </c>
      <c r="B9" s="52" t="s">
        <v>193</v>
      </c>
      <c r="C9" s="53" t="s">
        <v>50</v>
      </c>
      <c r="D9" s="54">
        <v>1.4435</v>
      </c>
      <c r="E9" s="53" t="s">
        <v>175</v>
      </c>
      <c r="F9" s="53" t="s">
        <v>237</v>
      </c>
      <c r="G9" s="53" t="s">
        <v>214</v>
      </c>
      <c r="H9" s="53">
        <v>5</v>
      </c>
      <c r="I9" s="55">
        <v>1</v>
      </c>
      <c r="J9" s="55">
        <v>1</v>
      </c>
      <c r="K9" s="53" t="s">
        <v>40</v>
      </c>
      <c r="L9" s="53"/>
    </row>
    <row r="10" spans="1:12" ht="15.75" x14ac:dyDescent="0.2">
      <c r="A10" s="45"/>
      <c r="B10" s="46"/>
      <c r="C10" s="47"/>
      <c r="D10" s="47"/>
      <c r="E10" s="47"/>
      <c r="F10" s="46"/>
      <c r="G10" s="46"/>
      <c r="H10" s="46"/>
      <c r="I10" s="46"/>
      <c r="J10" s="46"/>
      <c r="K10" s="47"/>
      <c r="L10" s="57"/>
    </row>
    <row r="11" spans="1:12" ht="19.5" thickBot="1" x14ac:dyDescent="0.25">
      <c r="A11" s="115" t="s">
        <v>287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7"/>
    </row>
    <row r="12" spans="1:12" ht="48" thickBot="1" x14ac:dyDescent="0.25">
      <c r="A12" s="40" t="s">
        <v>154</v>
      </c>
      <c r="B12" s="39" t="s">
        <v>186</v>
      </c>
      <c r="C12" s="39" t="s">
        <v>185</v>
      </c>
      <c r="D12" s="39" t="s">
        <v>234</v>
      </c>
      <c r="E12" s="39" t="s">
        <v>171</v>
      </c>
      <c r="F12" s="39" t="s">
        <v>233</v>
      </c>
      <c r="G12" s="39" t="s">
        <v>156</v>
      </c>
      <c r="H12" s="39" t="s">
        <v>206</v>
      </c>
      <c r="I12" s="39" t="s">
        <v>257</v>
      </c>
      <c r="J12" s="39" t="s">
        <v>258</v>
      </c>
      <c r="K12" s="39" t="s">
        <v>155</v>
      </c>
      <c r="L12" s="41" t="s">
        <v>187</v>
      </c>
    </row>
    <row r="13" spans="1:12" ht="18.75" customHeight="1" x14ac:dyDescent="0.2">
      <c r="A13" s="53">
        <v>1</v>
      </c>
      <c r="B13" s="52" t="s">
        <v>194</v>
      </c>
      <c r="C13" s="53" t="s">
        <v>37</v>
      </c>
      <c r="D13" s="54">
        <v>1.4403999999999999</v>
      </c>
      <c r="E13" s="53" t="s">
        <v>176</v>
      </c>
      <c r="F13" s="53" t="s">
        <v>238</v>
      </c>
      <c r="G13" s="53" t="s">
        <v>129</v>
      </c>
      <c r="H13" s="53">
        <v>15</v>
      </c>
      <c r="I13" s="55">
        <v>1</v>
      </c>
      <c r="J13" s="55">
        <v>1</v>
      </c>
      <c r="K13" s="53" t="s">
        <v>41</v>
      </c>
      <c r="L13" s="53"/>
    </row>
    <row r="14" spans="1:12" ht="18.75" customHeight="1" x14ac:dyDescent="0.2">
      <c r="A14" s="53">
        <v>2</v>
      </c>
      <c r="B14" s="52" t="s">
        <v>195</v>
      </c>
      <c r="C14" s="53" t="s">
        <v>37</v>
      </c>
      <c r="D14" s="54">
        <v>1.4403999999999999</v>
      </c>
      <c r="E14" s="53" t="s">
        <v>176</v>
      </c>
      <c r="F14" s="53" t="s">
        <v>239</v>
      </c>
      <c r="G14" s="53" t="s">
        <v>303</v>
      </c>
      <c r="H14" s="53">
        <v>30</v>
      </c>
      <c r="I14" s="55">
        <v>1</v>
      </c>
      <c r="J14" s="55">
        <v>1</v>
      </c>
      <c r="K14" s="53" t="s">
        <v>41</v>
      </c>
      <c r="L14" s="53"/>
    </row>
    <row r="15" spans="1:12" ht="18.75" customHeight="1" x14ac:dyDescent="0.2">
      <c r="A15" s="53">
        <v>3</v>
      </c>
      <c r="B15" s="52" t="s">
        <v>196</v>
      </c>
      <c r="C15" s="53" t="s">
        <v>37</v>
      </c>
      <c r="D15" s="54">
        <v>1.4403999999999999</v>
      </c>
      <c r="E15" s="53" t="s">
        <v>176</v>
      </c>
      <c r="F15" s="53" t="s">
        <v>240</v>
      </c>
      <c r="G15" s="53" t="s">
        <v>304</v>
      </c>
      <c r="H15" s="53">
        <v>25</v>
      </c>
      <c r="I15" s="55">
        <v>1</v>
      </c>
      <c r="J15" s="55">
        <v>1</v>
      </c>
      <c r="K15" s="53" t="s">
        <v>41</v>
      </c>
      <c r="L15" s="53"/>
    </row>
    <row r="16" spans="1:12" ht="18.75" customHeight="1" x14ac:dyDescent="0.2">
      <c r="A16" s="53">
        <v>4</v>
      </c>
      <c r="B16" s="52" t="s">
        <v>197</v>
      </c>
      <c r="C16" s="53" t="s">
        <v>37</v>
      </c>
      <c r="D16" s="54">
        <v>1.4403999999999999</v>
      </c>
      <c r="E16" s="53" t="s">
        <v>176</v>
      </c>
      <c r="F16" s="53" t="s">
        <v>241</v>
      </c>
      <c r="G16" s="53" t="s">
        <v>305</v>
      </c>
      <c r="H16" s="53">
        <v>8</v>
      </c>
      <c r="I16" s="55">
        <v>1</v>
      </c>
      <c r="J16" s="55">
        <v>1</v>
      </c>
      <c r="K16" s="53" t="s">
        <v>41</v>
      </c>
      <c r="L16" s="53"/>
    </row>
    <row r="17" spans="1:12" ht="18.75" customHeight="1" x14ac:dyDescent="0.2">
      <c r="A17" s="53">
        <v>5</v>
      </c>
      <c r="B17" s="52" t="s">
        <v>192</v>
      </c>
      <c r="C17" s="53" t="s">
        <v>39</v>
      </c>
      <c r="D17" s="54">
        <v>1.4403999999999999</v>
      </c>
      <c r="E17" s="53" t="s">
        <v>177</v>
      </c>
      <c r="F17" s="53" t="s">
        <v>242</v>
      </c>
      <c r="G17" s="53" t="s">
        <v>96</v>
      </c>
      <c r="H17" s="53">
        <v>3</v>
      </c>
      <c r="I17" s="55">
        <v>1</v>
      </c>
      <c r="J17" s="55">
        <v>1</v>
      </c>
      <c r="K17" s="53" t="s">
        <v>40</v>
      </c>
      <c r="L17" s="53"/>
    </row>
    <row r="18" spans="1:12" ht="15.75" x14ac:dyDescent="0.2">
      <c r="A18" s="45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9"/>
    </row>
    <row r="19" spans="1:12" ht="19.5" thickBot="1" x14ac:dyDescent="0.25">
      <c r="A19" s="115" t="s">
        <v>288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7"/>
    </row>
    <row r="20" spans="1:12" ht="48" thickBot="1" x14ac:dyDescent="0.25">
      <c r="A20" s="40" t="s">
        <v>154</v>
      </c>
      <c r="B20" s="39" t="s">
        <v>186</v>
      </c>
      <c r="C20" s="39" t="s">
        <v>185</v>
      </c>
      <c r="D20" s="39" t="s">
        <v>234</v>
      </c>
      <c r="E20" s="39" t="s">
        <v>171</v>
      </c>
      <c r="F20" s="39" t="s">
        <v>233</v>
      </c>
      <c r="G20" s="39" t="s">
        <v>156</v>
      </c>
      <c r="H20" s="39" t="s">
        <v>206</v>
      </c>
      <c r="I20" s="39" t="s">
        <v>257</v>
      </c>
      <c r="J20" s="39" t="s">
        <v>258</v>
      </c>
      <c r="K20" s="39" t="s">
        <v>155</v>
      </c>
      <c r="L20" s="41" t="s">
        <v>187</v>
      </c>
    </row>
    <row r="21" spans="1:12" ht="18.75" customHeight="1" x14ac:dyDescent="0.2">
      <c r="A21" s="53">
        <v>1</v>
      </c>
      <c r="B21" s="52" t="s">
        <v>195</v>
      </c>
      <c r="C21" s="53" t="s">
        <v>36</v>
      </c>
      <c r="D21" s="54">
        <v>1.4300999999999999</v>
      </c>
      <c r="E21" s="53" t="s">
        <v>172</v>
      </c>
      <c r="F21" s="53" t="s">
        <v>243</v>
      </c>
      <c r="G21" s="53" t="s">
        <v>300</v>
      </c>
      <c r="H21" s="53">
        <v>30</v>
      </c>
      <c r="I21" s="55">
        <v>1</v>
      </c>
      <c r="J21" s="55">
        <v>1</v>
      </c>
      <c r="K21" s="53" t="s">
        <v>41</v>
      </c>
      <c r="L21" s="53"/>
    </row>
    <row r="22" spans="1:12" ht="18.75" customHeight="1" x14ac:dyDescent="0.2">
      <c r="A22" s="53">
        <v>2</v>
      </c>
      <c r="B22" s="52" t="s">
        <v>198</v>
      </c>
      <c r="C22" s="53" t="s">
        <v>36</v>
      </c>
      <c r="D22" s="54">
        <v>1.4300999999999999</v>
      </c>
      <c r="E22" s="53" t="s">
        <v>172</v>
      </c>
      <c r="F22" s="53" t="s">
        <v>244</v>
      </c>
      <c r="G22" s="53" t="s">
        <v>244</v>
      </c>
      <c r="H22" s="53">
        <v>2</v>
      </c>
      <c r="I22" s="55">
        <v>2</v>
      </c>
      <c r="J22" s="55">
        <v>2</v>
      </c>
      <c r="K22" s="53" t="s">
        <v>40</v>
      </c>
      <c r="L22" s="53"/>
    </row>
    <row r="23" spans="1:12" ht="18.75" customHeight="1" x14ac:dyDescent="0.2">
      <c r="A23" s="53">
        <v>3</v>
      </c>
      <c r="B23" s="52" t="s">
        <v>193</v>
      </c>
      <c r="C23" s="53" t="s">
        <v>36</v>
      </c>
      <c r="D23" s="54">
        <v>1.4300999999999999</v>
      </c>
      <c r="E23" s="53" t="s">
        <v>172</v>
      </c>
      <c r="F23" s="53" t="s">
        <v>245</v>
      </c>
      <c r="G23" s="53" t="s">
        <v>299</v>
      </c>
      <c r="H23" s="53">
        <v>5</v>
      </c>
      <c r="I23" s="55">
        <v>1</v>
      </c>
      <c r="J23" s="55">
        <v>1</v>
      </c>
      <c r="K23" s="53" t="s">
        <v>40</v>
      </c>
      <c r="L23" s="53"/>
    </row>
    <row r="24" spans="1:12" ht="18.75" customHeight="1" x14ac:dyDescent="0.2">
      <c r="A24" s="53">
        <v>4</v>
      </c>
      <c r="B24" s="52" t="s">
        <v>199</v>
      </c>
      <c r="C24" s="53" t="s">
        <v>36</v>
      </c>
      <c r="D24" s="54">
        <v>1.4300999999999999</v>
      </c>
      <c r="E24" s="53" t="s">
        <v>172</v>
      </c>
      <c r="F24" s="53" t="s">
        <v>246</v>
      </c>
      <c r="G24" s="53" t="s">
        <v>298</v>
      </c>
      <c r="H24" s="53">
        <v>15</v>
      </c>
      <c r="I24" s="55">
        <v>1</v>
      </c>
      <c r="J24" s="55">
        <v>1</v>
      </c>
      <c r="K24" s="53" t="s">
        <v>41</v>
      </c>
      <c r="L24" s="53"/>
    </row>
    <row r="25" spans="1:12" ht="18.75" customHeight="1" x14ac:dyDescent="0.2">
      <c r="A25" s="53">
        <v>5</v>
      </c>
      <c r="B25" s="52" t="s">
        <v>200</v>
      </c>
      <c r="C25" s="53" t="s">
        <v>36</v>
      </c>
      <c r="D25" s="54">
        <v>1.4300999999999999</v>
      </c>
      <c r="E25" s="53" t="s">
        <v>172</v>
      </c>
      <c r="F25" s="53" t="s">
        <v>247</v>
      </c>
      <c r="G25" s="53" t="s">
        <v>297</v>
      </c>
      <c r="H25" s="53">
        <v>40</v>
      </c>
      <c r="I25" s="55">
        <v>1</v>
      </c>
      <c r="J25" s="55">
        <v>1</v>
      </c>
      <c r="K25" s="53" t="s">
        <v>41</v>
      </c>
      <c r="L25" s="53"/>
    </row>
    <row r="26" spans="1:12" ht="15.75" x14ac:dyDescent="0.2">
      <c r="A26" s="45"/>
      <c r="B26" s="46"/>
      <c r="C26" s="47"/>
      <c r="D26" s="47"/>
      <c r="E26" s="47"/>
      <c r="F26" s="46"/>
      <c r="G26" s="46"/>
      <c r="H26" s="46"/>
      <c r="I26" s="46"/>
      <c r="J26" s="46"/>
      <c r="K26" s="47"/>
      <c r="L26" s="57"/>
    </row>
    <row r="27" spans="1:12" ht="19.5" thickBot="1" x14ac:dyDescent="0.25">
      <c r="A27" s="115" t="s">
        <v>289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7"/>
    </row>
    <row r="28" spans="1:12" ht="48" thickBot="1" x14ac:dyDescent="0.25">
      <c r="A28" s="40" t="s">
        <v>154</v>
      </c>
      <c r="B28" s="39" t="s">
        <v>186</v>
      </c>
      <c r="C28" s="39" t="s">
        <v>185</v>
      </c>
      <c r="D28" s="39" t="s">
        <v>234</v>
      </c>
      <c r="E28" s="39" t="s">
        <v>171</v>
      </c>
      <c r="F28" s="39" t="s">
        <v>233</v>
      </c>
      <c r="G28" s="39" t="s">
        <v>156</v>
      </c>
      <c r="H28" s="39" t="s">
        <v>206</v>
      </c>
      <c r="I28" s="39" t="s">
        <v>257</v>
      </c>
      <c r="J28" s="39" t="s">
        <v>258</v>
      </c>
      <c r="K28" s="39" t="s">
        <v>155</v>
      </c>
      <c r="L28" s="41" t="s">
        <v>187</v>
      </c>
    </row>
    <row r="29" spans="1:12" ht="18.75" customHeight="1" x14ac:dyDescent="0.2">
      <c r="A29" s="53">
        <v>1</v>
      </c>
      <c r="B29" s="52" t="s">
        <v>201</v>
      </c>
      <c r="C29" s="53" t="s">
        <v>56</v>
      </c>
      <c r="D29" s="54" t="s">
        <v>157</v>
      </c>
      <c r="E29" s="53" t="s">
        <v>178</v>
      </c>
      <c r="F29" s="53" t="s">
        <v>248</v>
      </c>
      <c r="G29" s="53" t="s">
        <v>296</v>
      </c>
      <c r="H29" s="53">
        <v>30</v>
      </c>
      <c r="I29" s="55">
        <v>1</v>
      </c>
      <c r="J29" s="55">
        <v>1</v>
      </c>
      <c r="K29" s="53" t="s">
        <v>41</v>
      </c>
      <c r="L29" s="53"/>
    </row>
    <row r="30" spans="1:12" ht="18.75" customHeight="1" x14ac:dyDescent="0.2">
      <c r="A30" s="53">
        <v>2</v>
      </c>
      <c r="B30" s="52" t="s">
        <v>202</v>
      </c>
      <c r="C30" s="53" t="s">
        <v>56</v>
      </c>
      <c r="D30" s="54" t="s">
        <v>157</v>
      </c>
      <c r="E30" s="53" t="s">
        <v>178</v>
      </c>
      <c r="F30" s="53" t="s">
        <v>249</v>
      </c>
      <c r="G30" s="53" t="s">
        <v>295</v>
      </c>
      <c r="H30" s="53">
        <v>15</v>
      </c>
      <c r="I30" s="55">
        <v>1</v>
      </c>
      <c r="J30" s="55">
        <v>1</v>
      </c>
      <c r="K30" s="53" t="s">
        <v>41</v>
      </c>
      <c r="L30" s="53"/>
    </row>
    <row r="31" spans="1:12" ht="15.75" x14ac:dyDescent="0.2">
      <c r="A31" s="45"/>
      <c r="B31" s="46"/>
      <c r="C31" s="46"/>
      <c r="D31" s="46"/>
      <c r="E31" s="47"/>
      <c r="F31" s="46"/>
      <c r="G31" s="46"/>
      <c r="H31" s="46"/>
      <c r="I31" s="46"/>
      <c r="J31" s="46"/>
      <c r="K31" s="47"/>
      <c r="L31" s="57"/>
    </row>
    <row r="32" spans="1:12" ht="19.5" thickBot="1" x14ac:dyDescent="0.25">
      <c r="A32" s="115" t="s">
        <v>290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7"/>
    </row>
    <row r="33" spans="1:12" ht="48" thickBot="1" x14ac:dyDescent="0.25">
      <c r="A33" s="40" t="s">
        <v>154</v>
      </c>
      <c r="B33" s="39" t="s">
        <v>186</v>
      </c>
      <c r="C33" s="39" t="s">
        <v>185</v>
      </c>
      <c r="D33" s="39" t="s">
        <v>234</v>
      </c>
      <c r="E33" s="39" t="s">
        <v>171</v>
      </c>
      <c r="F33" s="39" t="s">
        <v>233</v>
      </c>
      <c r="G33" s="39" t="s">
        <v>156</v>
      </c>
      <c r="H33" s="39" t="s">
        <v>206</v>
      </c>
      <c r="I33" s="39" t="s">
        <v>257</v>
      </c>
      <c r="J33" s="39" t="s">
        <v>258</v>
      </c>
      <c r="K33" s="39" t="s">
        <v>155</v>
      </c>
      <c r="L33" s="41" t="s">
        <v>187</v>
      </c>
    </row>
    <row r="34" spans="1:12" ht="19.5" customHeight="1" x14ac:dyDescent="0.2">
      <c r="A34" s="35">
        <v>1</v>
      </c>
      <c r="B34" s="38" t="s">
        <v>203</v>
      </c>
      <c r="C34" s="35" t="s">
        <v>53</v>
      </c>
      <c r="D34" s="35" t="s">
        <v>53</v>
      </c>
      <c r="E34" s="35" t="s">
        <v>179</v>
      </c>
      <c r="F34" s="35" t="s">
        <v>250</v>
      </c>
      <c r="G34" s="35" t="s">
        <v>294</v>
      </c>
      <c r="H34" s="35">
        <v>45</v>
      </c>
      <c r="I34" s="35">
        <v>1</v>
      </c>
      <c r="J34" s="35">
        <v>1</v>
      </c>
      <c r="K34" s="35" t="s">
        <v>41</v>
      </c>
      <c r="L34" s="35"/>
    </row>
    <row r="35" spans="1:12" ht="19.5" customHeight="1" x14ac:dyDescent="0.2">
      <c r="A35" s="35">
        <v>2</v>
      </c>
      <c r="B35" s="38" t="s">
        <v>204</v>
      </c>
      <c r="C35" s="35" t="s">
        <v>49</v>
      </c>
      <c r="D35" s="35">
        <v>1.4112</v>
      </c>
      <c r="E35" s="35" t="s">
        <v>173</v>
      </c>
      <c r="F35" s="35" t="s">
        <v>251</v>
      </c>
      <c r="G35" s="35" t="s">
        <v>292</v>
      </c>
      <c r="H35" s="35">
        <v>5</v>
      </c>
      <c r="I35" s="35">
        <v>1</v>
      </c>
      <c r="J35" s="35">
        <v>1</v>
      </c>
      <c r="K35" s="35" t="s">
        <v>41</v>
      </c>
      <c r="L35" s="35"/>
    </row>
    <row r="36" spans="1:12" ht="15.75" x14ac:dyDescent="0.2">
      <c r="A36" s="45"/>
      <c r="B36" s="46"/>
      <c r="C36" s="46"/>
      <c r="D36" s="46"/>
      <c r="E36" s="47"/>
      <c r="F36" s="46"/>
      <c r="G36" s="46"/>
      <c r="H36" s="46"/>
      <c r="I36" s="46"/>
      <c r="J36" s="46"/>
      <c r="K36" s="47"/>
      <c r="L36" s="57"/>
    </row>
  </sheetData>
  <mergeCells count="7">
    <mergeCell ref="A27:L27"/>
    <mergeCell ref="A32:L32"/>
    <mergeCell ref="A1:L1"/>
    <mergeCell ref="A2:L2"/>
    <mergeCell ref="A6:L6"/>
    <mergeCell ref="A11:L11"/>
    <mergeCell ref="A19:L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A1DE9-E34D-44AE-8621-087D7EE83204}">
  <dimension ref="A1:L4"/>
  <sheetViews>
    <sheetView workbookViewId="0">
      <selection activeCell="A2" sqref="A2:XFD2"/>
    </sheetView>
  </sheetViews>
  <sheetFormatPr defaultRowHeight="14.25" x14ac:dyDescent="0.2"/>
  <cols>
    <col min="2" max="2" width="13.5" hidden="1" customWidth="1"/>
    <col min="3" max="3" width="10.875" hidden="1" customWidth="1"/>
    <col min="4" max="4" width="10.875" bestFit="1" customWidth="1"/>
    <col min="5" max="5" width="15.125" hidden="1" customWidth="1"/>
    <col min="6" max="6" width="10.5" hidden="1" customWidth="1"/>
    <col min="7" max="7" width="24.125" customWidth="1"/>
    <col min="8" max="8" width="11.75" customWidth="1"/>
    <col min="9" max="9" width="9.875" customWidth="1"/>
    <col min="10" max="10" width="10.625" hidden="1" customWidth="1"/>
    <col min="11" max="11" width="9.5" customWidth="1"/>
  </cols>
  <sheetData>
    <row r="1" spans="1:12" ht="20.25" x14ac:dyDescent="0.3">
      <c r="A1" s="100" t="s">
        <v>256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19.5" thickBot="1" x14ac:dyDescent="0.25">
      <c r="A2" s="115" t="s">
        <v>291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/>
    </row>
    <row r="3" spans="1:12" ht="48" thickBot="1" x14ac:dyDescent="0.25">
      <c r="A3" s="40" t="s">
        <v>154</v>
      </c>
      <c r="B3" s="39" t="s">
        <v>186</v>
      </c>
      <c r="C3" s="39" t="s">
        <v>185</v>
      </c>
      <c r="D3" s="39" t="s">
        <v>234</v>
      </c>
      <c r="E3" s="39" t="s">
        <v>171</v>
      </c>
      <c r="F3" s="39" t="s">
        <v>233</v>
      </c>
      <c r="G3" s="39" t="s">
        <v>156</v>
      </c>
      <c r="H3" s="39" t="s">
        <v>206</v>
      </c>
      <c r="I3" s="39" t="s">
        <v>257</v>
      </c>
      <c r="J3" s="39" t="s">
        <v>258</v>
      </c>
      <c r="K3" s="39" t="s">
        <v>155</v>
      </c>
      <c r="L3" s="41" t="s">
        <v>187</v>
      </c>
    </row>
    <row r="4" spans="1:12" ht="16.5" customHeight="1" x14ac:dyDescent="0.2">
      <c r="A4" s="35">
        <v>1</v>
      </c>
      <c r="B4" s="38" t="s">
        <v>205</v>
      </c>
      <c r="C4" s="35" t="s">
        <v>159</v>
      </c>
      <c r="D4" s="35" t="s">
        <v>160</v>
      </c>
      <c r="E4" s="35" t="s">
        <v>184</v>
      </c>
      <c r="F4" s="35" t="s">
        <v>252</v>
      </c>
      <c r="G4" s="35" t="s">
        <v>293</v>
      </c>
      <c r="H4" s="35">
        <v>20</v>
      </c>
      <c r="I4" s="35">
        <v>1</v>
      </c>
      <c r="J4" s="35">
        <v>1</v>
      </c>
      <c r="K4" s="35" t="s">
        <v>41</v>
      </c>
      <c r="L4" s="35"/>
    </row>
  </sheetData>
  <mergeCells count="2">
    <mergeCell ref="A2:L2"/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3A3A-6CBB-4EBF-9AB4-7374F3FC5E58}">
  <dimension ref="B3:U15"/>
  <sheetViews>
    <sheetView topLeftCell="C1" workbookViewId="0">
      <selection activeCell="N21" sqref="N21"/>
    </sheetView>
  </sheetViews>
  <sheetFormatPr defaultRowHeight="14.25" x14ac:dyDescent="0.2"/>
  <cols>
    <col min="2" max="2" width="16.875" bestFit="1" customWidth="1"/>
    <col min="12" max="12" width="13.5" bestFit="1" customWidth="1"/>
    <col min="13" max="13" width="13.5" customWidth="1"/>
    <col min="14" max="14" width="16.875" bestFit="1" customWidth="1"/>
    <col min="15" max="15" width="10.625" customWidth="1"/>
    <col min="17" max="17" width="9.75" bestFit="1" customWidth="1"/>
    <col min="21" max="21" width="10.75" bestFit="1" customWidth="1"/>
  </cols>
  <sheetData>
    <row r="3" spans="2:21" x14ac:dyDescent="0.2">
      <c r="B3" s="28"/>
      <c r="C3" s="28" t="s">
        <v>58</v>
      </c>
      <c r="D3" s="28" t="s">
        <v>41</v>
      </c>
      <c r="E3" s="28" t="s">
        <v>40</v>
      </c>
      <c r="F3" s="28" t="s">
        <v>61</v>
      </c>
      <c r="G3" s="28" t="s">
        <v>62</v>
      </c>
      <c r="H3" s="28" t="s">
        <v>38</v>
      </c>
      <c r="K3" s="28"/>
      <c r="L3" s="120" t="s">
        <v>63</v>
      </c>
      <c r="M3" s="121"/>
      <c r="N3" s="120" t="s">
        <v>64</v>
      </c>
      <c r="O3" s="121"/>
      <c r="P3" s="120" t="s">
        <v>67</v>
      </c>
      <c r="Q3" s="121"/>
      <c r="R3" s="28" t="s">
        <v>68</v>
      </c>
      <c r="S3" s="28" t="s">
        <v>51</v>
      </c>
      <c r="T3" s="28" t="s">
        <v>69</v>
      </c>
      <c r="U3" s="28" t="s">
        <v>52</v>
      </c>
    </row>
    <row r="4" spans="2:21" x14ac:dyDescent="0.2">
      <c r="B4" s="28" t="s">
        <v>63</v>
      </c>
      <c r="C4" s="28">
        <v>11</v>
      </c>
      <c r="D4" s="28" t="s">
        <v>60</v>
      </c>
      <c r="E4" s="28">
        <v>2</v>
      </c>
      <c r="F4" s="28">
        <v>20</v>
      </c>
      <c r="G4" s="28">
        <v>8</v>
      </c>
      <c r="H4" s="28"/>
      <c r="K4" s="95" t="s">
        <v>57</v>
      </c>
      <c r="L4" s="32">
        <v>11</v>
      </c>
      <c r="M4" s="29" t="s">
        <v>76</v>
      </c>
      <c r="N4" s="122" t="s">
        <v>74</v>
      </c>
      <c r="O4" s="122" t="s">
        <v>78</v>
      </c>
      <c r="P4" s="32">
        <v>5</v>
      </c>
      <c r="Q4" s="29" t="s">
        <v>79</v>
      </c>
      <c r="R4" s="122"/>
      <c r="S4" s="122"/>
      <c r="T4" s="95"/>
      <c r="U4" s="95"/>
    </row>
    <row r="5" spans="2:21" x14ac:dyDescent="0.2">
      <c r="B5" s="28"/>
      <c r="C5" s="28">
        <v>34</v>
      </c>
      <c r="D5" s="28" t="s">
        <v>59</v>
      </c>
      <c r="E5" s="28">
        <v>3</v>
      </c>
      <c r="F5" s="28"/>
      <c r="G5" s="28"/>
      <c r="H5" s="28"/>
      <c r="K5" s="96"/>
      <c r="L5" s="32">
        <v>34</v>
      </c>
      <c r="M5" s="30" t="s">
        <v>77</v>
      </c>
      <c r="N5" s="123"/>
      <c r="O5" s="123"/>
      <c r="P5" s="32">
        <v>35</v>
      </c>
      <c r="Q5" s="30" t="s">
        <v>80</v>
      </c>
      <c r="R5" s="123"/>
      <c r="S5" s="123"/>
      <c r="T5" s="96"/>
      <c r="U5" s="96"/>
    </row>
    <row r="6" spans="2:21" x14ac:dyDescent="0.2">
      <c r="B6" s="28"/>
      <c r="C6" s="28"/>
      <c r="D6" s="28"/>
      <c r="E6" s="28">
        <v>4</v>
      </c>
      <c r="F6" s="28"/>
      <c r="G6" s="28"/>
      <c r="H6" s="28"/>
      <c r="K6" s="95" t="s">
        <v>41</v>
      </c>
      <c r="L6" s="32" t="s">
        <v>72</v>
      </c>
      <c r="M6" s="29" t="s">
        <v>81</v>
      </c>
      <c r="N6" s="122" t="s">
        <v>75</v>
      </c>
      <c r="O6" s="122" t="s">
        <v>83</v>
      </c>
      <c r="P6" s="122">
        <v>4</v>
      </c>
      <c r="Q6" s="29"/>
      <c r="R6" s="122">
        <v>40</v>
      </c>
      <c r="S6" s="122">
        <v>20</v>
      </c>
      <c r="T6" s="32">
        <v>25</v>
      </c>
      <c r="U6" s="122">
        <v>40</v>
      </c>
    </row>
    <row r="7" spans="2:21" x14ac:dyDescent="0.2">
      <c r="B7" s="28" t="s">
        <v>64</v>
      </c>
      <c r="C7" s="28" t="s">
        <v>65</v>
      </c>
      <c r="D7" s="28" t="s">
        <v>66</v>
      </c>
      <c r="E7" s="28">
        <v>3</v>
      </c>
      <c r="F7" s="28"/>
      <c r="G7" s="28">
        <v>15</v>
      </c>
      <c r="H7" s="28">
        <v>6</v>
      </c>
      <c r="K7" s="96"/>
      <c r="L7" s="32" t="s">
        <v>73</v>
      </c>
      <c r="M7" s="30" t="s">
        <v>82</v>
      </c>
      <c r="N7" s="123"/>
      <c r="O7" s="123"/>
      <c r="P7" s="123"/>
      <c r="Q7" s="30"/>
      <c r="R7" s="123"/>
      <c r="S7" s="123"/>
      <c r="T7" s="28">
        <v>13</v>
      </c>
      <c r="U7" s="123"/>
    </row>
    <row r="8" spans="2:21" x14ac:dyDescent="0.2">
      <c r="B8" s="28"/>
      <c r="C8" s="28"/>
      <c r="D8" s="28"/>
      <c r="E8" s="28"/>
      <c r="F8" s="28"/>
      <c r="G8" s="28"/>
      <c r="H8" s="28">
        <v>12</v>
      </c>
      <c r="K8" s="95" t="s">
        <v>40</v>
      </c>
      <c r="L8" s="32">
        <v>2</v>
      </c>
      <c r="M8" s="29"/>
      <c r="N8" s="122">
        <v>3</v>
      </c>
      <c r="O8" s="29"/>
      <c r="P8" s="122"/>
      <c r="Q8" s="29"/>
      <c r="R8" s="122"/>
      <c r="S8" s="122"/>
      <c r="T8" s="95"/>
      <c r="U8" s="95"/>
    </row>
    <row r="9" spans="2:21" x14ac:dyDescent="0.2">
      <c r="B9" s="28" t="s">
        <v>67</v>
      </c>
      <c r="C9" s="28">
        <v>5</v>
      </c>
      <c r="D9" s="28">
        <v>4</v>
      </c>
      <c r="E9" s="28"/>
      <c r="F9" s="28"/>
      <c r="G9" s="28"/>
      <c r="H9" s="28"/>
      <c r="K9" s="119"/>
      <c r="L9" s="32">
        <v>3</v>
      </c>
      <c r="M9" s="31"/>
      <c r="N9" s="124"/>
      <c r="O9" s="31"/>
      <c r="P9" s="124"/>
      <c r="Q9" s="31"/>
      <c r="R9" s="124"/>
      <c r="S9" s="124"/>
      <c r="T9" s="119"/>
      <c r="U9" s="119"/>
    </row>
    <row r="10" spans="2:21" x14ac:dyDescent="0.2">
      <c r="B10" s="28"/>
      <c r="C10" s="28">
        <v>35</v>
      </c>
      <c r="D10" s="28"/>
      <c r="E10" s="28"/>
      <c r="F10" s="28"/>
      <c r="G10" s="28"/>
      <c r="H10" s="28"/>
      <c r="K10" s="96"/>
      <c r="L10" s="32">
        <v>4</v>
      </c>
      <c r="M10" s="30"/>
      <c r="N10" s="123"/>
      <c r="O10" s="30"/>
      <c r="P10" s="123"/>
      <c r="Q10" s="30"/>
      <c r="R10" s="123"/>
      <c r="S10" s="123"/>
      <c r="T10" s="96"/>
      <c r="U10" s="96"/>
    </row>
    <row r="11" spans="2:21" x14ac:dyDescent="0.2">
      <c r="B11" s="28" t="s">
        <v>68</v>
      </c>
      <c r="C11" s="28"/>
      <c r="D11" s="28">
        <v>40</v>
      </c>
      <c r="E11" s="28"/>
      <c r="F11" s="28"/>
      <c r="G11" s="28"/>
      <c r="H11" s="28"/>
      <c r="K11" s="28" t="s">
        <v>70</v>
      </c>
      <c r="L11" s="32">
        <v>20</v>
      </c>
      <c r="M11" s="29"/>
      <c r="N11" s="122"/>
      <c r="O11" s="29"/>
      <c r="P11" s="122"/>
      <c r="Q11" s="29"/>
      <c r="R11" s="122"/>
      <c r="S11" s="122"/>
      <c r="T11" s="95">
        <v>20</v>
      </c>
      <c r="U11" s="95"/>
    </row>
    <row r="12" spans="2:21" x14ac:dyDescent="0.2">
      <c r="B12" s="28" t="s">
        <v>51</v>
      </c>
      <c r="C12" s="28"/>
      <c r="D12" s="28">
        <v>20</v>
      </c>
      <c r="E12" s="28"/>
      <c r="F12" s="28"/>
      <c r="G12" s="28"/>
      <c r="H12" s="28"/>
      <c r="K12" s="28" t="s">
        <v>71</v>
      </c>
      <c r="L12" s="32">
        <v>8</v>
      </c>
      <c r="M12" s="30"/>
      <c r="N12" s="123"/>
      <c r="O12" s="30"/>
      <c r="P12" s="123"/>
      <c r="Q12" s="30"/>
      <c r="R12" s="123"/>
      <c r="S12" s="123"/>
      <c r="T12" s="96"/>
      <c r="U12" s="96"/>
    </row>
    <row r="13" spans="2:21" x14ac:dyDescent="0.2">
      <c r="B13" s="28" t="s">
        <v>69</v>
      </c>
      <c r="C13" s="28"/>
      <c r="D13" s="28">
        <v>25</v>
      </c>
      <c r="E13" s="28"/>
      <c r="F13" s="28"/>
      <c r="G13" s="28">
        <v>20</v>
      </c>
      <c r="H13" s="28"/>
      <c r="K13" s="95" t="s">
        <v>38</v>
      </c>
      <c r="L13" s="122"/>
      <c r="M13" s="29"/>
      <c r="N13" s="32">
        <v>6</v>
      </c>
      <c r="O13" s="29"/>
      <c r="P13" s="122"/>
      <c r="Q13" s="29"/>
      <c r="R13" s="122"/>
      <c r="S13" s="122"/>
      <c r="T13" s="95"/>
      <c r="U13" s="95"/>
    </row>
    <row r="14" spans="2:21" x14ac:dyDescent="0.2">
      <c r="B14" s="28"/>
      <c r="C14" s="28"/>
      <c r="D14" s="28">
        <v>13</v>
      </c>
      <c r="E14" s="28"/>
      <c r="F14" s="28"/>
      <c r="G14" s="28"/>
      <c r="H14" s="28"/>
      <c r="K14" s="96"/>
      <c r="L14" s="123"/>
      <c r="M14" s="30"/>
      <c r="N14" s="32">
        <v>12</v>
      </c>
      <c r="O14" s="30"/>
      <c r="P14" s="123"/>
      <c r="Q14" s="30"/>
      <c r="R14" s="123"/>
      <c r="S14" s="123"/>
      <c r="T14" s="96"/>
      <c r="U14" s="96"/>
    </row>
    <row r="15" spans="2:21" x14ac:dyDescent="0.2">
      <c r="B15" s="28" t="s">
        <v>52</v>
      </c>
      <c r="C15" s="28"/>
      <c r="D15" s="28">
        <v>40</v>
      </c>
      <c r="E15" s="28"/>
      <c r="F15" s="28"/>
      <c r="G15" s="28"/>
      <c r="H15" s="28"/>
    </row>
  </sheetData>
  <mergeCells count="37">
    <mergeCell ref="R4:R5"/>
    <mergeCell ref="S4:S5"/>
    <mergeCell ref="T4:T5"/>
    <mergeCell ref="U4:U5"/>
    <mergeCell ref="N6:N7"/>
    <mergeCell ref="P6:P7"/>
    <mergeCell ref="R6:R7"/>
    <mergeCell ref="S6:S7"/>
    <mergeCell ref="U6:U7"/>
    <mergeCell ref="K6:K7"/>
    <mergeCell ref="K4:K5"/>
    <mergeCell ref="K13:K14"/>
    <mergeCell ref="N8:N10"/>
    <mergeCell ref="N11:N12"/>
    <mergeCell ref="L13:L14"/>
    <mergeCell ref="N4:N5"/>
    <mergeCell ref="P13:P14"/>
    <mergeCell ref="R8:R10"/>
    <mergeCell ref="R11:R12"/>
    <mergeCell ref="R13:R14"/>
    <mergeCell ref="K8:K10"/>
    <mergeCell ref="U8:U10"/>
    <mergeCell ref="U11:U12"/>
    <mergeCell ref="U13:U14"/>
    <mergeCell ref="L3:M3"/>
    <mergeCell ref="N3:O3"/>
    <mergeCell ref="O4:O5"/>
    <mergeCell ref="P3:Q3"/>
    <mergeCell ref="O6:O7"/>
    <mergeCell ref="S8:S10"/>
    <mergeCell ref="S11:S12"/>
    <mergeCell ref="S13:S14"/>
    <mergeCell ref="T8:T10"/>
    <mergeCell ref="T11:T12"/>
    <mergeCell ref="T13:T14"/>
    <mergeCell ref="P8:P10"/>
    <mergeCell ref="P11:P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Matl requirement</vt:lpstr>
      <vt:lpstr>Rod</vt:lpstr>
      <vt:lpstr>Flat</vt:lpstr>
      <vt:lpstr>Sq bar</vt:lpstr>
      <vt:lpstr>Sheet</vt:lpstr>
      <vt:lpstr>POM</vt:lpstr>
      <vt:lpstr>Varities</vt:lpstr>
    </vt:vector>
  </TitlesOfParts>
  <Company>OPTIMA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Brenner Tim-Julian</dc:creator>
  <cp:lastModifiedBy>Shivaji Kolekar</cp:lastModifiedBy>
  <dcterms:created xsi:type="dcterms:W3CDTF">2023-11-16T12:43:31Z</dcterms:created>
  <dcterms:modified xsi:type="dcterms:W3CDTF">2024-01-11T07:06:37Z</dcterms:modified>
</cp:coreProperties>
</file>