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tmartinovic1\Documents\2025\NABAVA\"/>
    </mc:Choice>
  </mc:AlternateContent>
  <xr:revisionPtr revIDLastSave="0" documentId="8_{39278B75-EC9E-4642-B586-895A0BBA4BAD}" xr6:coauthVersionLast="47" xr6:coauthVersionMax="47" xr10:uidLastSave="{00000000-0000-0000-0000-000000000000}"/>
  <bookViews>
    <workbookView xWindow="-108" yWindow="-108" windowWidth="30936" windowHeight="16776" activeTab="2" xr2:uid="{00000000-000D-0000-FFFF-FFFF00000000}"/>
  </bookViews>
  <sheets>
    <sheet name="Specifikacija-FILTER " sheetId="1" r:id="rId1"/>
    <sheet name="Erak podjela" sheetId="2" r:id="rId2"/>
    <sheet name="potreba lima" sheetId="3" r:id="rId3"/>
  </sheets>
  <externalReferences>
    <externalReference r:id="rId4"/>
  </externalReferences>
  <definedNames>
    <definedName name="_xlnm._FilterDatabase" localSheetId="0" hidden="1">'Specifikacija-FILTER '!$A$1:$AQ$486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21" i="3"/>
  <c r="G20" i="3"/>
  <c r="G19" i="3"/>
  <c r="G18" i="3"/>
  <c r="G17" i="3"/>
  <c r="G16" i="3"/>
  <c r="L14" i="3"/>
  <c r="K14" i="3"/>
  <c r="G14" i="3"/>
  <c r="J14" i="3" s="1"/>
  <c r="L13" i="3"/>
  <c r="K13" i="3"/>
  <c r="G13" i="3"/>
  <c r="J13" i="3" s="1"/>
  <c r="L12" i="3"/>
  <c r="K12" i="3"/>
  <c r="G12" i="3"/>
  <c r="J12" i="3" s="1"/>
  <c r="G11" i="3"/>
  <c r="L10" i="3"/>
  <c r="K10" i="3"/>
  <c r="G10" i="3"/>
  <c r="J10" i="3" s="1"/>
  <c r="G9" i="3"/>
  <c r="L8" i="3"/>
  <c r="K8" i="3"/>
  <c r="G8" i="3"/>
  <c r="J8" i="3" s="1"/>
  <c r="L7" i="3"/>
  <c r="K7" i="3"/>
  <c r="G7" i="3"/>
  <c r="J7" i="3" s="1"/>
  <c r="L6" i="3"/>
  <c r="K6" i="3"/>
  <c r="G6" i="3"/>
  <c r="J6" i="3" s="1"/>
  <c r="L5" i="3"/>
  <c r="K5" i="3"/>
  <c r="G5" i="3"/>
  <c r="G4" i="3"/>
  <c r="G3" i="3"/>
  <c r="L2" i="3"/>
  <c r="L16" i="3" s="1"/>
  <c r="K2" i="3"/>
  <c r="K16" i="3" s="1"/>
  <c r="G2" i="3"/>
  <c r="J2" i="3" s="1"/>
  <c r="AH585" i="2"/>
  <c r="Q585" i="2"/>
  <c r="AB585" i="2" s="1"/>
  <c r="P585" i="2"/>
  <c r="AH584" i="2"/>
  <c r="AB584" i="2"/>
  <c r="AG584" i="2" s="1"/>
  <c r="Q584" i="2"/>
  <c r="P584" i="2"/>
  <c r="AI583" i="2"/>
  <c r="AJ583" i="2" s="1"/>
  <c r="AH583" i="2"/>
  <c r="AA583" i="2"/>
  <c r="N583" i="2"/>
  <c r="AB583" i="2" s="1"/>
  <c r="AG583" i="2" s="1"/>
  <c r="M583" i="2"/>
  <c r="AH582" i="2"/>
  <c r="AA582" i="2"/>
  <c r="N582" i="2"/>
  <c r="AB582" i="2" s="1"/>
  <c r="AG582" i="2" s="1"/>
  <c r="M582" i="2"/>
  <c r="AH581" i="2"/>
  <c r="AI581" i="2" s="1"/>
  <c r="AJ581" i="2" s="1"/>
  <c r="Q581" i="2"/>
  <c r="AB581" i="2" s="1"/>
  <c r="AG581" i="2" s="1"/>
  <c r="P581" i="2"/>
  <c r="AH580" i="2"/>
  <c r="Q580" i="2"/>
  <c r="AB580" i="2" s="1"/>
  <c r="AG580" i="2" s="1"/>
  <c r="P580" i="2"/>
  <c r="AH579" i="2"/>
  <c r="AA579" i="2"/>
  <c r="N579" i="2"/>
  <c r="AB579" i="2" s="1"/>
  <c r="AG579" i="2" s="1"/>
  <c r="M579" i="2"/>
  <c r="AH578" i="2"/>
  <c r="AA578" i="2"/>
  <c r="N578" i="2"/>
  <c r="AB578" i="2" s="1"/>
  <c r="M578" i="2"/>
  <c r="AH577" i="2"/>
  <c r="Q577" i="2"/>
  <c r="AB577" i="2" s="1"/>
  <c r="P577" i="2"/>
  <c r="AH576" i="2"/>
  <c r="Q576" i="2"/>
  <c r="AB576" i="2" s="1"/>
  <c r="AG576" i="2" s="1"/>
  <c r="P576" i="2"/>
  <c r="AH575" i="2"/>
  <c r="AA575" i="2"/>
  <c r="N575" i="2"/>
  <c r="AB575" i="2" s="1"/>
  <c r="AG575" i="2" s="1"/>
  <c r="M575" i="2"/>
  <c r="AH574" i="2"/>
  <c r="AA574" i="2"/>
  <c r="N574" i="2"/>
  <c r="AB574" i="2" s="1"/>
  <c r="M574" i="2"/>
  <c r="AI573" i="2"/>
  <c r="AJ573" i="2" s="1"/>
  <c r="AH573" i="2"/>
  <c r="Q573" i="2"/>
  <c r="AB573" i="2" s="1"/>
  <c r="AG573" i="2" s="1"/>
  <c r="P573" i="2"/>
  <c r="AH572" i="2"/>
  <c r="Q572" i="2"/>
  <c r="AB572" i="2" s="1"/>
  <c r="AG572" i="2" s="1"/>
  <c r="P572" i="2"/>
  <c r="AH571" i="2"/>
  <c r="AA571" i="2"/>
  <c r="N571" i="2"/>
  <c r="AB571" i="2" s="1"/>
  <c r="AG571" i="2" s="1"/>
  <c r="M571" i="2"/>
  <c r="AH570" i="2"/>
  <c r="AI570" i="2" s="1"/>
  <c r="AJ570" i="2" s="1"/>
  <c r="AG570" i="2"/>
  <c r="AB570" i="2"/>
  <c r="AA570" i="2"/>
  <c r="N570" i="2"/>
  <c r="M570" i="2"/>
  <c r="AH569" i="2"/>
  <c r="Q569" i="2"/>
  <c r="AB569" i="2" s="1"/>
  <c r="P569" i="2"/>
  <c r="AH568" i="2"/>
  <c r="AB568" i="2"/>
  <c r="AG568" i="2" s="1"/>
  <c r="Q568" i="2"/>
  <c r="P568" i="2"/>
  <c r="AH567" i="2"/>
  <c r="AI567" i="2" s="1"/>
  <c r="AJ567" i="2" s="1"/>
  <c r="AA567" i="2"/>
  <c r="N567" i="2"/>
  <c r="AB567" i="2" s="1"/>
  <c r="AG567" i="2" s="1"/>
  <c r="M567" i="2"/>
  <c r="AH566" i="2"/>
  <c r="AA566" i="2"/>
  <c r="N566" i="2"/>
  <c r="AB566" i="2" s="1"/>
  <c r="M566" i="2"/>
  <c r="AH565" i="2"/>
  <c r="Q565" i="2"/>
  <c r="AB565" i="2" s="1"/>
  <c r="P565" i="2"/>
  <c r="AH564" i="2"/>
  <c r="AB564" i="2"/>
  <c r="AG564" i="2" s="1"/>
  <c r="Q564" i="2"/>
  <c r="P564" i="2"/>
  <c r="AH563" i="2"/>
  <c r="AI563" i="2" s="1"/>
  <c r="AG563" i="2"/>
  <c r="AB563" i="2"/>
  <c r="AA563" i="2"/>
  <c r="N563" i="2"/>
  <c r="M563" i="2"/>
  <c r="AH562" i="2"/>
  <c r="AB562" i="2"/>
  <c r="AG562" i="2" s="1"/>
  <c r="AA562" i="2"/>
  <c r="N562" i="2"/>
  <c r="M562" i="2"/>
  <c r="AH561" i="2"/>
  <c r="H561" i="2"/>
  <c r="AB561" i="2" s="1"/>
  <c r="AI561" i="2" s="1"/>
  <c r="G561" i="2"/>
  <c r="AH560" i="2"/>
  <c r="AB560" i="2"/>
  <c r="AG560" i="2" s="1"/>
  <c r="Q560" i="2"/>
  <c r="P560" i="2"/>
  <c r="AH559" i="2"/>
  <c r="Q559" i="2"/>
  <c r="AB559" i="2" s="1"/>
  <c r="AG559" i="2" s="1"/>
  <c r="P559" i="2"/>
  <c r="AH558" i="2"/>
  <c r="AI558" i="2" s="1"/>
  <c r="AJ558" i="2" s="1"/>
  <c r="AA558" i="2"/>
  <c r="N558" i="2"/>
  <c r="AB558" i="2" s="1"/>
  <c r="AG558" i="2" s="1"/>
  <c r="M558" i="2"/>
  <c r="AH557" i="2"/>
  <c r="AA557" i="2"/>
  <c r="N557" i="2"/>
  <c r="AB557" i="2" s="1"/>
  <c r="AG557" i="2" s="1"/>
  <c r="M557" i="2"/>
  <c r="AH556" i="2"/>
  <c r="AI556" i="2" s="1"/>
  <c r="AB556" i="2"/>
  <c r="AG556" i="2" s="1"/>
  <c r="Q556" i="2"/>
  <c r="P556" i="2"/>
  <c r="AH555" i="2"/>
  <c r="Q555" i="2"/>
  <c r="AB555" i="2" s="1"/>
  <c r="AI555" i="2" s="1"/>
  <c r="P555" i="2"/>
  <c r="AH554" i="2"/>
  <c r="AB554" i="2"/>
  <c r="AG554" i="2" s="1"/>
  <c r="AA554" i="2"/>
  <c r="N554" i="2"/>
  <c r="M554" i="2"/>
  <c r="AH553" i="2"/>
  <c r="AA553" i="2"/>
  <c r="N553" i="2"/>
  <c r="AB553" i="2" s="1"/>
  <c r="AG553" i="2" s="1"/>
  <c r="M553" i="2"/>
  <c r="AH552" i="2"/>
  <c r="Q552" i="2"/>
  <c r="AB552" i="2" s="1"/>
  <c r="AG552" i="2" s="1"/>
  <c r="P552" i="2"/>
  <c r="AH551" i="2"/>
  <c r="Q551" i="2"/>
  <c r="AB551" i="2" s="1"/>
  <c r="P551" i="2"/>
  <c r="AH550" i="2"/>
  <c r="AI550" i="2" s="1"/>
  <c r="AJ550" i="2" s="1"/>
  <c r="AB550" i="2"/>
  <c r="AG550" i="2" s="1"/>
  <c r="Q550" i="2"/>
  <c r="P550" i="2"/>
  <c r="AH549" i="2"/>
  <c r="Q549" i="2"/>
  <c r="AB549" i="2" s="1"/>
  <c r="P549" i="2"/>
  <c r="AH548" i="2"/>
  <c r="AB548" i="2"/>
  <c r="AG548" i="2" s="1"/>
  <c r="AA548" i="2"/>
  <c r="N548" i="2"/>
  <c r="M548" i="2"/>
  <c r="AH547" i="2"/>
  <c r="AA547" i="2"/>
  <c r="N547" i="2"/>
  <c r="AB547" i="2" s="1"/>
  <c r="AG547" i="2" s="1"/>
  <c r="M547" i="2"/>
  <c r="AH546" i="2"/>
  <c r="AB546" i="2"/>
  <c r="AG546" i="2" s="1"/>
  <c r="AA546" i="2"/>
  <c r="N546" i="2"/>
  <c r="M546" i="2"/>
  <c r="AH545" i="2"/>
  <c r="AB545" i="2"/>
  <c r="AG545" i="2" s="1"/>
  <c r="AA545" i="2"/>
  <c r="N545" i="2"/>
  <c r="M545" i="2"/>
  <c r="AH544" i="2"/>
  <c r="Q544" i="2"/>
  <c r="AB544" i="2" s="1"/>
  <c r="AG544" i="2" s="1"/>
  <c r="P544" i="2"/>
  <c r="AH543" i="2"/>
  <c r="Q543" i="2"/>
  <c r="AB543" i="2" s="1"/>
  <c r="AG543" i="2" s="1"/>
  <c r="P543" i="2"/>
  <c r="AH542" i="2"/>
  <c r="AA542" i="2"/>
  <c r="N542" i="2"/>
  <c r="AB542" i="2" s="1"/>
  <c r="AG542" i="2" s="1"/>
  <c r="M542" i="2"/>
  <c r="AH541" i="2"/>
  <c r="AA541" i="2"/>
  <c r="N541" i="2"/>
  <c r="AB541" i="2" s="1"/>
  <c r="AG541" i="2" s="1"/>
  <c r="M541" i="2"/>
  <c r="AH540" i="2"/>
  <c r="AB540" i="2"/>
  <c r="AG540" i="2" s="1"/>
  <c r="Q540" i="2"/>
  <c r="P540" i="2"/>
  <c r="AH539" i="2"/>
  <c r="AG539" i="2"/>
  <c r="Q539" i="2"/>
  <c r="AB539" i="2" s="1"/>
  <c r="P539" i="2"/>
  <c r="AH538" i="2"/>
  <c r="AA538" i="2"/>
  <c r="N538" i="2"/>
  <c r="AB538" i="2" s="1"/>
  <c r="AG538" i="2" s="1"/>
  <c r="M538" i="2"/>
  <c r="AH537" i="2"/>
  <c r="AB537" i="2"/>
  <c r="AG537" i="2" s="1"/>
  <c r="AA537" i="2"/>
  <c r="N537" i="2"/>
  <c r="M537" i="2"/>
  <c r="AH536" i="2"/>
  <c r="Q536" i="2"/>
  <c r="AB536" i="2" s="1"/>
  <c r="AG536" i="2" s="1"/>
  <c r="P536" i="2"/>
  <c r="AI535" i="2"/>
  <c r="AJ535" i="2" s="1"/>
  <c r="AH535" i="2"/>
  <c r="AB535" i="2"/>
  <c r="AG535" i="2" s="1"/>
  <c r="T535" i="2"/>
  <c r="S535" i="2"/>
  <c r="AH534" i="2"/>
  <c r="AB534" i="2"/>
  <c r="AG534" i="2" s="1"/>
  <c r="Q534" i="2"/>
  <c r="P534" i="2"/>
  <c r="AH533" i="2"/>
  <c r="AI533" i="2" s="1"/>
  <c r="AB533" i="2"/>
  <c r="AG533" i="2" s="1"/>
  <c r="T533" i="2"/>
  <c r="S533" i="2"/>
  <c r="AH532" i="2"/>
  <c r="AB532" i="2"/>
  <c r="AG532" i="2" s="1"/>
  <c r="AA532" i="2"/>
  <c r="N532" i="2"/>
  <c r="M532" i="2"/>
  <c r="AH531" i="2"/>
  <c r="AA531" i="2"/>
  <c r="Q531" i="2"/>
  <c r="AB531" i="2" s="1"/>
  <c r="AG531" i="2" s="1"/>
  <c r="P531" i="2"/>
  <c r="AH530" i="2"/>
  <c r="AA530" i="2"/>
  <c r="N530" i="2"/>
  <c r="AB530" i="2" s="1"/>
  <c r="AG530" i="2" s="1"/>
  <c r="M530" i="2"/>
  <c r="AH529" i="2"/>
  <c r="AB529" i="2"/>
  <c r="AG529" i="2" s="1"/>
  <c r="AA529" i="2"/>
  <c r="Q529" i="2"/>
  <c r="P529" i="2"/>
  <c r="AH528" i="2"/>
  <c r="Q528" i="2"/>
  <c r="AB528" i="2" s="1"/>
  <c r="AG528" i="2" s="1"/>
  <c r="P528" i="2"/>
  <c r="AI527" i="2"/>
  <c r="AJ527" i="2" s="1"/>
  <c r="AH527" i="2"/>
  <c r="AB527" i="2"/>
  <c r="AG527" i="2" s="1"/>
  <c r="T527" i="2"/>
  <c r="S527" i="2"/>
  <c r="AH526" i="2"/>
  <c r="AB526" i="2"/>
  <c r="AG526" i="2" s="1"/>
  <c r="T526" i="2"/>
  <c r="S526" i="2"/>
  <c r="AH525" i="2"/>
  <c r="AA525" i="2"/>
  <c r="Q525" i="2"/>
  <c r="AB525" i="2" s="1"/>
  <c r="AG525" i="2" s="1"/>
  <c r="P525" i="2"/>
  <c r="AH524" i="2"/>
  <c r="AA524" i="2"/>
  <c r="Q524" i="2"/>
  <c r="AB524" i="2" s="1"/>
  <c r="P524" i="2"/>
  <c r="AI523" i="2"/>
  <c r="AH523" i="2"/>
  <c r="H523" i="2"/>
  <c r="AB523" i="2" s="1"/>
  <c r="AG523" i="2" s="1"/>
  <c r="G523" i="2"/>
  <c r="AH522" i="2"/>
  <c r="AB522" i="2"/>
  <c r="AG522" i="2" s="1"/>
  <c r="Q522" i="2"/>
  <c r="P522" i="2"/>
  <c r="AI521" i="2"/>
  <c r="AJ521" i="2" s="1"/>
  <c r="AH521" i="2"/>
  <c r="AG521" i="2"/>
  <c r="Q521" i="2"/>
  <c r="AB521" i="2" s="1"/>
  <c r="P521" i="2"/>
  <c r="AH520" i="2"/>
  <c r="AI520" i="2" s="1"/>
  <c r="AJ520" i="2" s="1"/>
  <c r="AB520" i="2"/>
  <c r="AG520" i="2" s="1"/>
  <c r="Q520" i="2"/>
  <c r="P520" i="2"/>
  <c r="AH519" i="2"/>
  <c r="AI519" i="2" s="1"/>
  <c r="N519" i="2"/>
  <c r="AB519" i="2" s="1"/>
  <c r="AG519" i="2" s="1"/>
  <c r="M519" i="2"/>
  <c r="AH518" i="2"/>
  <c r="AB518" i="2"/>
  <c r="AG518" i="2" s="1"/>
  <c r="H518" i="2"/>
  <c r="G518" i="2"/>
  <c r="AH517" i="2"/>
  <c r="H517" i="2"/>
  <c r="AB517" i="2" s="1"/>
  <c r="G517" i="2"/>
  <c r="AH516" i="2"/>
  <c r="AI516" i="2" s="1"/>
  <c r="AJ516" i="2" s="1"/>
  <c r="AB516" i="2"/>
  <c r="AG516" i="2" s="1"/>
  <c r="N516" i="2"/>
  <c r="M516" i="2"/>
  <c r="AH515" i="2"/>
  <c r="AI515" i="2" s="1"/>
  <c r="H515" i="2"/>
  <c r="AB515" i="2" s="1"/>
  <c r="AG515" i="2" s="1"/>
  <c r="G515" i="2"/>
  <c r="AH514" i="2"/>
  <c r="H514" i="2"/>
  <c r="AB514" i="2" s="1"/>
  <c r="AG514" i="2" s="1"/>
  <c r="G514" i="2"/>
  <c r="AH513" i="2"/>
  <c r="AI513" i="2" s="1"/>
  <c r="AJ513" i="2" s="1"/>
  <c r="AG513" i="2"/>
  <c r="H513" i="2"/>
  <c r="AB513" i="2" s="1"/>
  <c r="G513" i="2"/>
  <c r="AH512" i="2"/>
  <c r="AB512" i="2"/>
  <c r="AG512" i="2" s="1"/>
  <c r="H512" i="2"/>
  <c r="G512" i="2"/>
  <c r="AI511" i="2"/>
  <c r="AH511" i="2"/>
  <c r="AG511" i="2"/>
  <c r="H511" i="2"/>
  <c r="AB511" i="2" s="1"/>
  <c r="G511" i="2"/>
  <c r="AH510" i="2"/>
  <c r="H510" i="2"/>
  <c r="AB510" i="2" s="1"/>
  <c r="AG510" i="2" s="1"/>
  <c r="G510" i="2"/>
  <c r="AH506" i="2"/>
  <c r="AA506" i="2"/>
  <c r="N506" i="2"/>
  <c r="AB506" i="2" s="1"/>
  <c r="M506" i="2"/>
  <c r="AH505" i="2"/>
  <c r="AA505" i="2"/>
  <c r="N505" i="2"/>
  <c r="AB505" i="2" s="1"/>
  <c r="M505" i="2"/>
  <c r="AI504" i="2"/>
  <c r="AJ504" i="2" s="1"/>
  <c r="AH504" i="2"/>
  <c r="N504" i="2"/>
  <c r="AB504" i="2" s="1"/>
  <c r="AG504" i="2" s="1"/>
  <c r="M504" i="2"/>
  <c r="AH503" i="2"/>
  <c r="N503" i="2"/>
  <c r="AB503" i="2" s="1"/>
  <c r="AG503" i="2" s="1"/>
  <c r="M503" i="2"/>
  <c r="AH502" i="2"/>
  <c r="AA502" i="2"/>
  <c r="K502" i="2"/>
  <c r="AB502" i="2" s="1"/>
  <c r="J502" i="2"/>
  <c r="AH501" i="2"/>
  <c r="AA501" i="2"/>
  <c r="K501" i="2"/>
  <c r="AB501" i="2" s="1"/>
  <c r="J501" i="2"/>
  <c r="AI500" i="2"/>
  <c r="AJ500" i="2" s="1"/>
  <c r="AH500" i="2"/>
  <c r="AG500" i="2"/>
  <c r="H500" i="2"/>
  <c r="AB500" i="2" s="1"/>
  <c r="G500" i="2"/>
  <c r="AH499" i="2"/>
  <c r="N499" i="2"/>
  <c r="AB499" i="2" s="1"/>
  <c r="M499" i="2"/>
  <c r="AH498" i="2"/>
  <c r="AI498" i="2" s="1"/>
  <c r="N498" i="2"/>
  <c r="AB498" i="2" s="1"/>
  <c r="AG498" i="2" s="1"/>
  <c r="M498" i="2"/>
  <c r="AH489" i="2"/>
  <c r="AB489" i="2"/>
  <c r="J489" i="2"/>
  <c r="AH488" i="2"/>
  <c r="AG488" i="2"/>
  <c r="AB488" i="2"/>
  <c r="J488" i="2"/>
  <c r="AH487" i="2"/>
  <c r="AI487" i="2" s="1"/>
  <c r="AJ487" i="2" s="1"/>
  <c r="AB487" i="2"/>
  <c r="AG487" i="2" s="1"/>
  <c r="J487" i="2"/>
  <c r="AH486" i="2"/>
  <c r="AB486" i="2"/>
  <c r="AG486" i="2" s="1"/>
  <c r="J486" i="2"/>
  <c r="AH485" i="2"/>
  <c r="H485" i="2"/>
  <c r="AB485" i="2" s="1"/>
  <c r="AG485" i="2" s="1"/>
  <c r="G485" i="2"/>
  <c r="F485" i="2"/>
  <c r="AH484" i="2"/>
  <c r="H484" i="2"/>
  <c r="AB484" i="2" s="1"/>
  <c r="AG484" i="2" s="1"/>
  <c r="G484" i="2"/>
  <c r="F484" i="2"/>
  <c r="AH483" i="2"/>
  <c r="H483" i="2"/>
  <c r="AB483" i="2" s="1"/>
  <c r="AG483" i="2" s="1"/>
  <c r="G483" i="2"/>
  <c r="F483" i="2"/>
  <c r="AH482" i="2"/>
  <c r="AI482" i="2" s="1"/>
  <c r="AB482" i="2"/>
  <c r="AG482" i="2" s="1"/>
  <c r="H482" i="2"/>
  <c r="G482" i="2"/>
  <c r="F482" i="2"/>
  <c r="AH481" i="2"/>
  <c r="AB481" i="2"/>
  <c r="AG481" i="2" s="1"/>
  <c r="K481" i="2"/>
  <c r="J481" i="2"/>
  <c r="AH480" i="2"/>
  <c r="H480" i="2"/>
  <c r="AB480" i="2" s="1"/>
  <c r="G480" i="2"/>
  <c r="F480" i="2"/>
  <c r="AH479" i="2"/>
  <c r="AG479" i="2"/>
  <c r="H479" i="2"/>
  <c r="AB479" i="2" s="1"/>
  <c r="AI479" i="2" s="1"/>
  <c r="G479" i="2"/>
  <c r="F479" i="2"/>
  <c r="AH478" i="2"/>
  <c r="K478" i="2"/>
  <c r="AB478" i="2" s="1"/>
  <c r="AI478" i="2" s="1"/>
  <c r="J478" i="2"/>
  <c r="AH477" i="2"/>
  <c r="AB477" i="2"/>
  <c r="AG477" i="2" s="1"/>
  <c r="K477" i="2"/>
  <c r="J477" i="2"/>
  <c r="AI476" i="2"/>
  <c r="AJ476" i="2" s="1"/>
  <c r="AH476" i="2"/>
  <c r="K476" i="2"/>
  <c r="AB476" i="2" s="1"/>
  <c r="AG476" i="2" s="1"/>
  <c r="J476" i="2"/>
  <c r="AH475" i="2"/>
  <c r="AB475" i="2"/>
  <c r="AG475" i="2" s="1"/>
  <c r="K475" i="2"/>
  <c r="J475" i="2"/>
  <c r="AH474" i="2"/>
  <c r="K474" i="2"/>
  <c r="AB474" i="2" s="1"/>
  <c r="J474" i="2"/>
  <c r="AH473" i="2"/>
  <c r="K473" i="2"/>
  <c r="AB473" i="2" s="1"/>
  <c r="AG473" i="2" s="1"/>
  <c r="J473" i="2"/>
  <c r="AH472" i="2"/>
  <c r="K472" i="2"/>
  <c r="AB472" i="2" s="1"/>
  <c r="J472" i="2"/>
  <c r="AH471" i="2"/>
  <c r="K471" i="2"/>
  <c r="AB471" i="2" s="1"/>
  <c r="AG471" i="2" s="1"/>
  <c r="J471" i="2"/>
  <c r="AH470" i="2"/>
  <c r="K470" i="2"/>
  <c r="AB470" i="2" s="1"/>
  <c r="J470" i="2"/>
  <c r="AH469" i="2"/>
  <c r="K469" i="2"/>
  <c r="AB469" i="2" s="1"/>
  <c r="AG469" i="2" s="1"/>
  <c r="J469" i="2"/>
  <c r="AH468" i="2"/>
  <c r="K468" i="2"/>
  <c r="AB468" i="2" s="1"/>
  <c r="AG468" i="2" s="1"/>
  <c r="J468" i="2"/>
  <c r="AH467" i="2"/>
  <c r="AB467" i="2"/>
  <c r="AG467" i="2" s="1"/>
  <c r="K467" i="2"/>
  <c r="J467" i="2"/>
  <c r="AH466" i="2"/>
  <c r="K466" i="2"/>
  <c r="AB466" i="2" s="1"/>
  <c r="J466" i="2"/>
  <c r="AH465" i="2"/>
  <c r="AB465" i="2"/>
  <c r="AG465" i="2" s="1"/>
  <c r="K465" i="2"/>
  <c r="J465" i="2"/>
  <c r="AI464" i="2"/>
  <c r="AJ464" i="2" s="1"/>
  <c r="AH464" i="2"/>
  <c r="K464" i="2"/>
  <c r="AB464" i="2" s="1"/>
  <c r="AG464" i="2" s="1"/>
  <c r="J464" i="2"/>
  <c r="AH463" i="2"/>
  <c r="AB463" i="2"/>
  <c r="AG463" i="2" s="1"/>
  <c r="K463" i="2"/>
  <c r="J463" i="2"/>
  <c r="AH462" i="2"/>
  <c r="K462" i="2"/>
  <c r="AB462" i="2" s="1"/>
  <c r="J462" i="2"/>
  <c r="AH461" i="2"/>
  <c r="K461" i="2"/>
  <c r="AB461" i="2" s="1"/>
  <c r="AG461" i="2" s="1"/>
  <c r="J461" i="2"/>
  <c r="AH460" i="2"/>
  <c r="AI460" i="2" s="1"/>
  <c r="AJ460" i="2" s="1"/>
  <c r="K460" i="2"/>
  <c r="AB460" i="2" s="1"/>
  <c r="AG460" i="2" s="1"/>
  <c r="J460" i="2"/>
  <c r="AH459" i="2"/>
  <c r="K459" i="2"/>
  <c r="AB459" i="2" s="1"/>
  <c r="AG459" i="2" s="1"/>
  <c r="J459" i="2"/>
  <c r="AH458" i="2"/>
  <c r="K458" i="2"/>
  <c r="AB458" i="2" s="1"/>
  <c r="J458" i="2"/>
  <c r="AH457" i="2"/>
  <c r="K457" i="2"/>
  <c r="AB457" i="2" s="1"/>
  <c r="AG457" i="2" s="1"/>
  <c r="J457" i="2"/>
  <c r="AH456" i="2"/>
  <c r="K456" i="2"/>
  <c r="AB456" i="2" s="1"/>
  <c r="J456" i="2"/>
  <c r="AH455" i="2"/>
  <c r="AI455" i="2" s="1"/>
  <c r="AJ455" i="2" s="1"/>
  <c r="AB455" i="2"/>
  <c r="AG455" i="2" s="1"/>
  <c r="T455" i="2"/>
  <c r="S455" i="2"/>
  <c r="AH454" i="2"/>
  <c r="AG454" i="2"/>
  <c r="AB454" i="2"/>
  <c r="T454" i="2"/>
  <c r="S454" i="2"/>
  <c r="AH453" i="2"/>
  <c r="AB453" i="2"/>
  <c r="AG453" i="2" s="1"/>
  <c r="Q453" i="2"/>
  <c r="P453" i="2"/>
  <c r="AH452" i="2"/>
  <c r="Q452" i="2"/>
  <c r="AB452" i="2" s="1"/>
  <c r="AG452" i="2" s="1"/>
  <c r="P452" i="2"/>
  <c r="AH451" i="2"/>
  <c r="AB451" i="2"/>
  <c r="AG451" i="2" s="1"/>
  <c r="T451" i="2"/>
  <c r="S451" i="2"/>
  <c r="AI450" i="2"/>
  <c r="AH450" i="2"/>
  <c r="AG450" i="2"/>
  <c r="AB450" i="2"/>
  <c r="T450" i="2"/>
  <c r="S450" i="2"/>
  <c r="AH449" i="2"/>
  <c r="Q449" i="2"/>
  <c r="AB449" i="2" s="1"/>
  <c r="AG449" i="2" s="1"/>
  <c r="P449" i="2"/>
  <c r="AI448" i="2"/>
  <c r="AJ448" i="2" s="1"/>
  <c r="AH448" i="2"/>
  <c r="Q448" i="2"/>
  <c r="AB448" i="2" s="1"/>
  <c r="AG448" i="2" s="1"/>
  <c r="P448" i="2"/>
  <c r="AH447" i="2"/>
  <c r="H447" i="2"/>
  <c r="AB447" i="2" s="1"/>
  <c r="AG447" i="2" s="1"/>
  <c r="G447" i="2"/>
  <c r="F447" i="2"/>
  <c r="AH446" i="2"/>
  <c r="H446" i="2"/>
  <c r="AB446" i="2" s="1"/>
  <c r="AG446" i="2" s="1"/>
  <c r="G446" i="2"/>
  <c r="F446" i="2"/>
  <c r="AH445" i="2"/>
  <c r="Q445" i="2"/>
  <c r="AB445" i="2" s="1"/>
  <c r="AG445" i="2" s="1"/>
  <c r="P445" i="2"/>
  <c r="AH444" i="2"/>
  <c r="Q444" i="2"/>
  <c r="AB444" i="2" s="1"/>
  <c r="AG444" i="2" s="1"/>
  <c r="P444" i="2"/>
  <c r="AH443" i="2"/>
  <c r="AB443" i="2"/>
  <c r="AG443" i="2" s="1"/>
  <c r="N443" i="2"/>
  <c r="M443" i="2"/>
  <c r="AH442" i="2"/>
  <c r="N442" i="2"/>
  <c r="AB442" i="2" s="1"/>
  <c r="M442" i="2"/>
  <c r="AH441" i="2"/>
  <c r="H441" i="2"/>
  <c r="AB441" i="2" s="1"/>
  <c r="AG441" i="2" s="1"/>
  <c r="G441" i="2"/>
  <c r="AI440" i="2"/>
  <c r="AH440" i="2"/>
  <c r="AB440" i="2"/>
  <c r="AG440" i="2" s="1"/>
  <c r="J440" i="2"/>
  <c r="AH431" i="2"/>
  <c r="AI431" i="2" s="1"/>
  <c r="AG431" i="2"/>
  <c r="AB431" i="2"/>
  <c r="T431" i="2"/>
  <c r="S431" i="2"/>
  <c r="AH430" i="2"/>
  <c r="AI430" i="2" s="1"/>
  <c r="AJ430" i="2" s="1"/>
  <c r="AB430" i="2"/>
  <c r="AG430" i="2" s="1"/>
  <c r="T430" i="2"/>
  <c r="S430" i="2"/>
  <c r="AI429" i="2"/>
  <c r="AJ429" i="2" s="1"/>
  <c r="AH429" i="2"/>
  <c r="AG429" i="2"/>
  <c r="Q429" i="2"/>
  <c r="AB429" i="2" s="1"/>
  <c r="P429" i="2"/>
  <c r="AH428" i="2"/>
  <c r="Q428" i="2"/>
  <c r="AB428" i="2" s="1"/>
  <c r="AG428" i="2" s="1"/>
  <c r="P428" i="2"/>
  <c r="AI427" i="2"/>
  <c r="AH427" i="2"/>
  <c r="Q427" i="2"/>
  <c r="AB427" i="2" s="1"/>
  <c r="AG427" i="2" s="1"/>
  <c r="P427" i="2"/>
  <c r="AH426" i="2"/>
  <c r="AB426" i="2"/>
  <c r="AG426" i="2" s="1"/>
  <c r="Q426" i="2"/>
  <c r="P426" i="2"/>
  <c r="AI425" i="2"/>
  <c r="AJ425" i="2" s="1"/>
  <c r="AH425" i="2"/>
  <c r="AG425" i="2"/>
  <c r="N425" i="2"/>
  <c r="AB425" i="2" s="1"/>
  <c r="M425" i="2"/>
  <c r="AH424" i="2"/>
  <c r="N424" i="2"/>
  <c r="AB424" i="2" s="1"/>
  <c r="AG424" i="2" s="1"/>
  <c r="M424" i="2"/>
  <c r="AH423" i="2"/>
  <c r="AI423" i="2" s="1"/>
  <c r="AB423" i="2"/>
  <c r="AG423" i="2" s="1"/>
  <c r="T423" i="2"/>
  <c r="S423" i="2"/>
  <c r="AH422" i="2"/>
  <c r="AB422" i="2"/>
  <c r="AG422" i="2" s="1"/>
  <c r="T422" i="2"/>
  <c r="S422" i="2"/>
  <c r="AH421" i="2"/>
  <c r="Q421" i="2"/>
  <c r="AB421" i="2" s="1"/>
  <c r="P421" i="2"/>
  <c r="AH420" i="2"/>
  <c r="AB420" i="2"/>
  <c r="AG420" i="2" s="1"/>
  <c r="Q420" i="2"/>
  <c r="P420" i="2"/>
  <c r="AH419" i="2"/>
  <c r="H419" i="2"/>
  <c r="AB419" i="2" s="1"/>
  <c r="AG419" i="2" s="1"/>
  <c r="G419" i="2"/>
  <c r="AH418" i="2"/>
  <c r="Q418" i="2"/>
  <c r="AB418" i="2" s="1"/>
  <c r="AG418" i="2" s="1"/>
  <c r="P418" i="2"/>
  <c r="AH417" i="2"/>
  <c r="Q417" i="2"/>
  <c r="AB417" i="2" s="1"/>
  <c r="P417" i="2"/>
  <c r="AH416" i="2"/>
  <c r="N416" i="2"/>
  <c r="AB416" i="2" s="1"/>
  <c r="AG416" i="2" s="1"/>
  <c r="M416" i="2"/>
  <c r="AH415" i="2"/>
  <c r="N415" i="2"/>
  <c r="AB415" i="2" s="1"/>
  <c r="AG415" i="2" s="1"/>
  <c r="M415" i="2"/>
  <c r="AH414" i="2"/>
  <c r="AB414" i="2"/>
  <c r="T414" i="2"/>
  <c r="S414" i="2"/>
  <c r="AH413" i="2"/>
  <c r="AI413" i="2" s="1"/>
  <c r="AB413" i="2"/>
  <c r="AG413" i="2" s="1"/>
  <c r="T413" i="2"/>
  <c r="S413" i="2"/>
  <c r="AH412" i="2"/>
  <c r="AB412" i="2"/>
  <c r="AG412" i="2" s="1"/>
  <c r="T412" i="2"/>
  <c r="S412" i="2"/>
  <c r="AH411" i="2"/>
  <c r="AI411" i="2" s="1"/>
  <c r="AJ411" i="2" s="1"/>
  <c r="AB411" i="2"/>
  <c r="AG411" i="2" s="1"/>
  <c r="T411" i="2"/>
  <c r="S411" i="2"/>
  <c r="AH410" i="2"/>
  <c r="AI410" i="2" s="1"/>
  <c r="AJ410" i="2" s="1"/>
  <c r="Q410" i="2"/>
  <c r="AB410" i="2" s="1"/>
  <c r="AG410" i="2" s="1"/>
  <c r="P410" i="2"/>
  <c r="AH409" i="2"/>
  <c r="Q409" i="2"/>
  <c r="AB409" i="2" s="1"/>
  <c r="P409" i="2"/>
  <c r="AH408" i="2"/>
  <c r="AB408" i="2"/>
  <c r="AG408" i="2" s="1"/>
  <c r="Q408" i="2"/>
  <c r="P408" i="2"/>
  <c r="AH407" i="2"/>
  <c r="Q407" i="2"/>
  <c r="AB407" i="2" s="1"/>
  <c r="AG407" i="2" s="1"/>
  <c r="P407" i="2"/>
  <c r="AH406" i="2"/>
  <c r="AI406" i="2" s="1"/>
  <c r="AJ406" i="2" s="1"/>
  <c r="AB406" i="2"/>
  <c r="AG406" i="2" s="1"/>
  <c r="T406" i="2"/>
  <c r="S406" i="2"/>
  <c r="AH405" i="2"/>
  <c r="AB405" i="2"/>
  <c r="AG405" i="2" s="1"/>
  <c r="T405" i="2"/>
  <c r="S405" i="2"/>
  <c r="AH404" i="2"/>
  <c r="Q404" i="2"/>
  <c r="AB404" i="2" s="1"/>
  <c r="AG404" i="2" s="1"/>
  <c r="P404" i="2"/>
  <c r="AH403" i="2"/>
  <c r="AB403" i="2"/>
  <c r="Q403" i="2"/>
  <c r="P403" i="2"/>
  <c r="AH401" i="2"/>
  <c r="AB401" i="2"/>
  <c r="AG401" i="2" s="1"/>
  <c r="T401" i="2"/>
  <c r="S401" i="2"/>
  <c r="AH399" i="2"/>
  <c r="N399" i="2"/>
  <c r="AB399" i="2" s="1"/>
  <c r="AG399" i="2" s="1"/>
  <c r="M399" i="2"/>
  <c r="AH398" i="2"/>
  <c r="N398" i="2"/>
  <c r="AB398" i="2" s="1"/>
  <c r="AG398" i="2" s="1"/>
  <c r="M398" i="2"/>
  <c r="AH397" i="2"/>
  <c r="AB397" i="2"/>
  <c r="N397" i="2"/>
  <c r="M397" i="2"/>
  <c r="AH396" i="2"/>
  <c r="AB396" i="2"/>
  <c r="AG396" i="2" s="1"/>
  <c r="N396" i="2"/>
  <c r="M396" i="2"/>
  <c r="AH395" i="2"/>
  <c r="N395" i="2"/>
  <c r="AB395" i="2" s="1"/>
  <c r="AG395" i="2" s="1"/>
  <c r="M395" i="2"/>
  <c r="AH394" i="2"/>
  <c r="N394" i="2"/>
  <c r="AB394" i="2" s="1"/>
  <c r="AG394" i="2" s="1"/>
  <c r="M394" i="2"/>
  <c r="AH392" i="2"/>
  <c r="N392" i="2"/>
  <c r="AB392" i="2" s="1"/>
  <c r="M392" i="2"/>
  <c r="AH391" i="2"/>
  <c r="N391" i="2"/>
  <c r="AB391" i="2" s="1"/>
  <c r="AG391" i="2" s="1"/>
  <c r="M391" i="2"/>
  <c r="AH390" i="2"/>
  <c r="AI390" i="2" s="1"/>
  <c r="AG390" i="2"/>
  <c r="AB390" i="2"/>
  <c r="T390" i="2"/>
  <c r="S390" i="2"/>
  <c r="AH389" i="2"/>
  <c r="AB389" i="2"/>
  <c r="AG389" i="2" s="1"/>
  <c r="T389" i="2"/>
  <c r="S389" i="2"/>
  <c r="AH388" i="2"/>
  <c r="Q388" i="2"/>
  <c r="AB388" i="2" s="1"/>
  <c r="P388" i="2"/>
  <c r="AH387" i="2"/>
  <c r="Q387" i="2"/>
  <c r="AB387" i="2" s="1"/>
  <c r="AG387" i="2" s="1"/>
  <c r="P387" i="2"/>
  <c r="AI386" i="2"/>
  <c r="AH386" i="2"/>
  <c r="AG386" i="2"/>
  <c r="N386" i="2"/>
  <c r="AB386" i="2" s="1"/>
  <c r="M386" i="2"/>
  <c r="AH385" i="2"/>
  <c r="N385" i="2"/>
  <c r="AB385" i="2" s="1"/>
  <c r="AG385" i="2" s="1"/>
  <c r="M385" i="2"/>
  <c r="AH384" i="2"/>
  <c r="AG384" i="2"/>
  <c r="K384" i="2"/>
  <c r="AB384" i="2" s="1"/>
  <c r="AI384" i="2" s="1"/>
  <c r="J384" i="2"/>
  <c r="AH383" i="2"/>
  <c r="AI383" i="2" s="1"/>
  <c r="AJ383" i="2" s="1"/>
  <c r="K383" i="2"/>
  <c r="AB383" i="2" s="1"/>
  <c r="AG383" i="2" s="1"/>
  <c r="J383" i="2"/>
  <c r="AI382" i="2"/>
  <c r="AH382" i="2"/>
  <c r="AG382" i="2"/>
  <c r="K382" i="2"/>
  <c r="AB382" i="2" s="1"/>
  <c r="J382" i="2"/>
  <c r="AH381" i="2"/>
  <c r="K381" i="2"/>
  <c r="AB381" i="2" s="1"/>
  <c r="AG381" i="2" s="1"/>
  <c r="J381" i="2"/>
  <c r="AH380" i="2"/>
  <c r="N380" i="2"/>
  <c r="AB380" i="2" s="1"/>
  <c r="AI380" i="2" s="1"/>
  <c r="M380" i="2"/>
  <c r="AH379" i="2"/>
  <c r="H379" i="2"/>
  <c r="AB379" i="2" s="1"/>
  <c r="AG379" i="2" s="1"/>
  <c r="G379" i="2"/>
  <c r="AH378" i="2"/>
  <c r="AI378" i="2" s="1"/>
  <c r="AB378" i="2"/>
  <c r="AG378" i="2" s="1"/>
  <c r="T378" i="2"/>
  <c r="S378" i="2"/>
  <c r="AH377" i="2"/>
  <c r="AB377" i="2"/>
  <c r="AG377" i="2" s="1"/>
  <c r="T377" i="2"/>
  <c r="S377" i="2"/>
  <c r="AH376" i="2"/>
  <c r="Q376" i="2"/>
  <c r="AB376" i="2" s="1"/>
  <c r="AG376" i="2" s="1"/>
  <c r="P376" i="2"/>
  <c r="AH375" i="2"/>
  <c r="AB375" i="2"/>
  <c r="Q375" i="2"/>
  <c r="P375" i="2"/>
  <c r="AH374" i="2"/>
  <c r="AB374" i="2"/>
  <c r="AG374" i="2" s="1"/>
  <c r="T374" i="2"/>
  <c r="S374" i="2"/>
  <c r="AH373" i="2"/>
  <c r="AB373" i="2"/>
  <c r="AG373" i="2" s="1"/>
  <c r="T373" i="2"/>
  <c r="S373" i="2"/>
  <c r="AH372" i="2"/>
  <c r="Q372" i="2"/>
  <c r="AB372" i="2" s="1"/>
  <c r="AG372" i="2" s="1"/>
  <c r="P372" i="2"/>
  <c r="AH371" i="2"/>
  <c r="AI371" i="2" s="1"/>
  <c r="AJ371" i="2" s="1"/>
  <c r="Q371" i="2"/>
  <c r="AB371" i="2" s="1"/>
  <c r="AG371" i="2" s="1"/>
  <c r="P371" i="2"/>
  <c r="AH370" i="2"/>
  <c r="AG370" i="2"/>
  <c r="Q370" i="2"/>
  <c r="AB370" i="2" s="1"/>
  <c r="P370" i="2"/>
  <c r="AH369" i="2"/>
  <c r="AI369" i="2" s="1"/>
  <c r="AJ369" i="2" s="1"/>
  <c r="Q369" i="2"/>
  <c r="AB369" i="2" s="1"/>
  <c r="AG369" i="2" s="1"/>
  <c r="P369" i="2"/>
  <c r="AH368" i="2"/>
  <c r="N368" i="2"/>
  <c r="AB368" i="2" s="1"/>
  <c r="AG368" i="2" s="1"/>
  <c r="M368" i="2"/>
  <c r="AH367" i="2"/>
  <c r="N367" i="2"/>
  <c r="AB367" i="2" s="1"/>
  <c r="AG367" i="2" s="1"/>
  <c r="M367" i="2"/>
  <c r="AH365" i="2"/>
  <c r="Q365" i="2"/>
  <c r="AB365" i="2" s="1"/>
  <c r="AG365" i="2" s="1"/>
  <c r="P365" i="2"/>
  <c r="AH364" i="2"/>
  <c r="AB364" i="2"/>
  <c r="AG364" i="2" s="1"/>
  <c r="K364" i="2"/>
  <c r="J364" i="2"/>
  <c r="AH362" i="2"/>
  <c r="Q362" i="2"/>
  <c r="AB362" i="2" s="1"/>
  <c r="AI362" i="2" s="1"/>
  <c r="P362" i="2"/>
  <c r="AH361" i="2"/>
  <c r="AI361" i="2" s="1"/>
  <c r="AJ361" i="2" s="1"/>
  <c r="Q361" i="2"/>
  <c r="AB361" i="2" s="1"/>
  <c r="AG361" i="2" s="1"/>
  <c r="P361" i="2"/>
  <c r="AH360" i="2"/>
  <c r="Q360" i="2"/>
  <c r="AB360" i="2" s="1"/>
  <c r="AI360" i="2" s="1"/>
  <c r="P360" i="2"/>
  <c r="AH359" i="2"/>
  <c r="Q359" i="2"/>
  <c r="AB359" i="2" s="1"/>
  <c r="AG359" i="2" s="1"/>
  <c r="P359" i="2"/>
  <c r="AH358" i="2"/>
  <c r="AI358" i="2" s="1"/>
  <c r="AG358" i="2"/>
  <c r="Q358" i="2"/>
  <c r="AB358" i="2" s="1"/>
  <c r="P358" i="2"/>
  <c r="AH357" i="2"/>
  <c r="Q357" i="2"/>
  <c r="AB357" i="2" s="1"/>
  <c r="AG357" i="2" s="1"/>
  <c r="P357" i="2"/>
  <c r="AH356" i="2"/>
  <c r="AI356" i="2" s="1"/>
  <c r="AG356" i="2"/>
  <c r="Q356" i="2"/>
  <c r="AB356" i="2" s="1"/>
  <c r="P356" i="2"/>
  <c r="AH355" i="2"/>
  <c r="Q355" i="2"/>
  <c r="AB355" i="2" s="1"/>
  <c r="AG355" i="2" s="1"/>
  <c r="P355" i="2"/>
  <c r="AH354" i="2"/>
  <c r="AI354" i="2" s="1"/>
  <c r="AJ354" i="2" s="1"/>
  <c r="Q354" i="2"/>
  <c r="AB354" i="2" s="1"/>
  <c r="AG354" i="2" s="1"/>
  <c r="P354" i="2"/>
  <c r="AH353" i="2"/>
  <c r="Q353" i="2"/>
  <c r="AB353" i="2" s="1"/>
  <c r="AG353" i="2" s="1"/>
  <c r="P353" i="2"/>
  <c r="AI352" i="2"/>
  <c r="AJ352" i="2" s="1"/>
  <c r="AH352" i="2"/>
  <c r="Q352" i="2"/>
  <c r="AB352" i="2" s="1"/>
  <c r="AG352" i="2" s="1"/>
  <c r="P352" i="2"/>
  <c r="AH351" i="2"/>
  <c r="Q351" i="2"/>
  <c r="AB351" i="2" s="1"/>
  <c r="AG351" i="2" s="1"/>
  <c r="P351" i="2"/>
  <c r="AI350" i="2"/>
  <c r="AH350" i="2"/>
  <c r="AG350" i="2"/>
  <c r="Q350" i="2"/>
  <c r="AB350" i="2" s="1"/>
  <c r="P350" i="2"/>
  <c r="AH349" i="2"/>
  <c r="Q349" i="2"/>
  <c r="AB349" i="2" s="1"/>
  <c r="AG349" i="2" s="1"/>
  <c r="P349" i="2"/>
  <c r="AI348" i="2"/>
  <c r="AH348" i="2"/>
  <c r="AG348" i="2"/>
  <c r="Q348" i="2"/>
  <c r="AB348" i="2" s="1"/>
  <c r="P348" i="2"/>
  <c r="AH347" i="2"/>
  <c r="N347" i="2"/>
  <c r="AB347" i="2" s="1"/>
  <c r="AG347" i="2" s="1"/>
  <c r="M347" i="2"/>
  <c r="AH346" i="2"/>
  <c r="AI346" i="2" s="1"/>
  <c r="N346" i="2"/>
  <c r="AB346" i="2" s="1"/>
  <c r="AG346" i="2" s="1"/>
  <c r="M346" i="2"/>
  <c r="AH345" i="2"/>
  <c r="AI345" i="2" s="1"/>
  <c r="AJ345" i="2" s="1"/>
  <c r="N345" i="2"/>
  <c r="AB345" i="2" s="1"/>
  <c r="AG345" i="2" s="1"/>
  <c r="M345" i="2"/>
  <c r="AH344" i="2"/>
  <c r="AI344" i="2" s="1"/>
  <c r="AJ344" i="2" s="1"/>
  <c r="Q344" i="2"/>
  <c r="AB344" i="2" s="1"/>
  <c r="AG344" i="2" s="1"/>
  <c r="P344" i="2"/>
  <c r="AH343" i="2"/>
  <c r="N343" i="2"/>
  <c r="AB343" i="2" s="1"/>
  <c r="AG343" i="2" s="1"/>
  <c r="M343" i="2"/>
  <c r="AH342" i="2"/>
  <c r="N342" i="2"/>
  <c r="AB342" i="2" s="1"/>
  <c r="M342" i="2"/>
  <c r="AH341" i="2"/>
  <c r="AB341" i="2"/>
  <c r="AG341" i="2" s="1"/>
  <c r="N341" i="2"/>
  <c r="M341" i="2"/>
  <c r="AH340" i="2"/>
  <c r="N340" i="2"/>
  <c r="AB340" i="2" s="1"/>
  <c r="AG340" i="2" s="1"/>
  <c r="M340" i="2"/>
  <c r="AH339" i="2"/>
  <c r="Q339" i="2"/>
  <c r="AB339" i="2" s="1"/>
  <c r="AG339" i="2" s="1"/>
  <c r="P339" i="2"/>
  <c r="AH338" i="2"/>
  <c r="Q338" i="2"/>
  <c r="AB338" i="2" s="1"/>
  <c r="AG338" i="2" s="1"/>
  <c r="P338" i="2"/>
  <c r="AH337" i="2"/>
  <c r="AB337" i="2"/>
  <c r="AG337" i="2" s="1"/>
  <c r="K337" i="2"/>
  <c r="J337" i="2"/>
  <c r="AH336" i="2"/>
  <c r="K336" i="2"/>
  <c r="AB336" i="2" s="1"/>
  <c r="J336" i="2"/>
  <c r="AH335" i="2"/>
  <c r="Q335" i="2"/>
  <c r="AB335" i="2" s="1"/>
  <c r="AG335" i="2" s="1"/>
  <c r="P335" i="2"/>
  <c r="AI334" i="2"/>
  <c r="AH334" i="2"/>
  <c r="AG334" i="2"/>
  <c r="Q334" i="2"/>
  <c r="AB334" i="2" s="1"/>
  <c r="P334" i="2"/>
  <c r="AH333" i="2"/>
  <c r="K333" i="2"/>
  <c r="AB333" i="2" s="1"/>
  <c r="AG333" i="2" s="1"/>
  <c r="J333" i="2"/>
  <c r="AI332" i="2"/>
  <c r="AH332" i="2"/>
  <c r="N332" i="2"/>
  <c r="AB332" i="2" s="1"/>
  <c r="AG332" i="2" s="1"/>
  <c r="M332" i="2"/>
  <c r="AH331" i="2"/>
  <c r="K331" i="2"/>
  <c r="AB331" i="2" s="1"/>
  <c r="AG331" i="2" s="1"/>
  <c r="J331" i="2"/>
  <c r="AI330" i="2"/>
  <c r="AH330" i="2"/>
  <c r="AG330" i="2"/>
  <c r="Q330" i="2"/>
  <c r="AB330" i="2" s="1"/>
  <c r="P330" i="2"/>
  <c r="AH329" i="2"/>
  <c r="Q329" i="2"/>
  <c r="AB329" i="2" s="1"/>
  <c r="AG329" i="2" s="1"/>
  <c r="P329" i="2"/>
  <c r="AH328" i="2"/>
  <c r="AG328" i="2"/>
  <c r="Q328" i="2"/>
  <c r="AB328" i="2" s="1"/>
  <c r="AI328" i="2" s="1"/>
  <c r="P328" i="2"/>
  <c r="AH327" i="2"/>
  <c r="Q327" i="2"/>
  <c r="AB327" i="2" s="1"/>
  <c r="AG327" i="2" s="1"/>
  <c r="P327" i="2"/>
  <c r="AI326" i="2"/>
  <c r="AH326" i="2"/>
  <c r="AG326" i="2"/>
  <c r="Q326" i="2"/>
  <c r="AB326" i="2" s="1"/>
  <c r="P326" i="2"/>
  <c r="AH325" i="2"/>
  <c r="Q325" i="2"/>
  <c r="AB325" i="2" s="1"/>
  <c r="AG325" i="2" s="1"/>
  <c r="P325" i="2"/>
  <c r="AH323" i="2"/>
  <c r="AG323" i="2"/>
  <c r="Q323" i="2"/>
  <c r="AB323" i="2" s="1"/>
  <c r="AI323" i="2" s="1"/>
  <c r="P323" i="2"/>
  <c r="AH322" i="2"/>
  <c r="Q322" i="2"/>
  <c r="AB322" i="2" s="1"/>
  <c r="AG322" i="2" s="1"/>
  <c r="P322" i="2"/>
  <c r="AH321" i="2"/>
  <c r="AI321" i="2" s="1"/>
  <c r="Q321" i="2"/>
  <c r="AB321" i="2" s="1"/>
  <c r="AG321" i="2" s="1"/>
  <c r="P321" i="2"/>
  <c r="AH320" i="2"/>
  <c r="Q320" i="2"/>
  <c r="AB320" i="2" s="1"/>
  <c r="AG320" i="2" s="1"/>
  <c r="P320" i="2"/>
  <c r="AH319" i="2"/>
  <c r="K319" i="2"/>
  <c r="AB319" i="2" s="1"/>
  <c r="J319" i="2"/>
  <c r="AH318" i="2"/>
  <c r="K318" i="2"/>
  <c r="AB318" i="2" s="1"/>
  <c r="AG318" i="2" s="1"/>
  <c r="J318" i="2"/>
  <c r="AI317" i="2"/>
  <c r="AH317" i="2"/>
  <c r="AG317" i="2"/>
  <c r="K317" i="2"/>
  <c r="AB317" i="2" s="1"/>
  <c r="J317" i="2"/>
  <c r="AH316" i="2"/>
  <c r="AI316" i="2" s="1"/>
  <c r="AB316" i="2"/>
  <c r="AG316" i="2" s="1"/>
  <c r="K316" i="2"/>
  <c r="J316" i="2"/>
  <c r="AH315" i="2"/>
  <c r="K315" i="2"/>
  <c r="AB315" i="2" s="1"/>
  <c r="AI315" i="2" s="1"/>
  <c r="J315" i="2"/>
  <c r="AH314" i="2"/>
  <c r="K314" i="2"/>
  <c r="AB314" i="2" s="1"/>
  <c r="AG314" i="2" s="1"/>
  <c r="J314" i="2"/>
  <c r="AH313" i="2"/>
  <c r="AI313" i="2" s="1"/>
  <c r="K313" i="2"/>
  <c r="AB313" i="2" s="1"/>
  <c r="AG313" i="2" s="1"/>
  <c r="J313" i="2"/>
  <c r="AH312" i="2"/>
  <c r="K312" i="2"/>
  <c r="AB312" i="2" s="1"/>
  <c r="AG312" i="2" s="1"/>
  <c r="J312" i="2"/>
  <c r="AH311" i="2"/>
  <c r="K311" i="2"/>
  <c r="AB311" i="2" s="1"/>
  <c r="J311" i="2"/>
  <c r="AH310" i="2"/>
  <c r="Q310" i="2"/>
  <c r="AB310" i="2" s="1"/>
  <c r="AG310" i="2" s="1"/>
  <c r="P310" i="2"/>
  <c r="AI309" i="2"/>
  <c r="AH309" i="2"/>
  <c r="N309" i="2"/>
  <c r="AB309" i="2" s="1"/>
  <c r="AG309" i="2" s="1"/>
  <c r="M309" i="2"/>
  <c r="AH308" i="2"/>
  <c r="AB308" i="2"/>
  <c r="AG308" i="2" s="1"/>
  <c r="H308" i="2"/>
  <c r="G308" i="2"/>
  <c r="F308" i="2"/>
  <c r="AH307" i="2"/>
  <c r="H307" i="2"/>
  <c r="AB307" i="2" s="1"/>
  <c r="AG307" i="2" s="1"/>
  <c r="G307" i="2"/>
  <c r="F307" i="2"/>
  <c r="AH306" i="2"/>
  <c r="AB306" i="2"/>
  <c r="AG306" i="2" s="1"/>
  <c r="H306" i="2"/>
  <c r="G306" i="2"/>
  <c r="F306" i="2"/>
  <c r="AH305" i="2"/>
  <c r="Q305" i="2"/>
  <c r="AB305" i="2" s="1"/>
  <c r="AG305" i="2" s="1"/>
  <c r="P305" i="2"/>
  <c r="AH304" i="2"/>
  <c r="Q304" i="2"/>
  <c r="AB304" i="2" s="1"/>
  <c r="AG304" i="2" s="1"/>
  <c r="P304" i="2"/>
  <c r="AH303" i="2"/>
  <c r="Q303" i="2"/>
  <c r="AB303" i="2" s="1"/>
  <c r="P303" i="2"/>
  <c r="AH302" i="2"/>
  <c r="AI302" i="2" s="1"/>
  <c r="Q302" i="2"/>
  <c r="AB302" i="2" s="1"/>
  <c r="AG302" i="2" s="1"/>
  <c r="P302" i="2"/>
  <c r="AH301" i="2"/>
  <c r="AB301" i="2"/>
  <c r="AG301" i="2" s="1"/>
  <c r="Q301" i="2"/>
  <c r="P301" i="2"/>
  <c r="AH300" i="2"/>
  <c r="Q300" i="2"/>
  <c r="AB300" i="2" s="1"/>
  <c r="AG300" i="2" s="1"/>
  <c r="P300" i="2"/>
  <c r="AH299" i="2"/>
  <c r="AB299" i="2"/>
  <c r="Q299" i="2"/>
  <c r="P299" i="2"/>
  <c r="AH298" i="2"/>
  <c r="Q298" i="2"/>
  <c r="AB298" i="2" s="1"/>
  <c r="AG298" i="2" s="1"/>
  <c r="P298" i="2"/>
  <c r="AH297" i="2"/>
  <c r="Q297" i="2"/>
  <c r="AB297" i="2" s="1"/>
  <c r="AG297" i="2" s="1"/>
  <c r="P297" i="2"/>
  <c r="AH296" i="2"/>
  <c r="Q296" i="2"/>
  <c r="AB296" i="2" s="1"/>
  <c r="AG296" i="2" s="1"/>
  <c r="P296" i="2"/>
  <c r="AH295" i="2"/>
  <c r="Q295" i="2"/>
  <c r="AB295" i="2" s="1"/>
  <c r="P295" i="2"/>
  <c r="AH294" i="2"/>
  <c r="Q294" i="2"/>
  <c r="AB294" i="2" s="1"/>
  <c r="AG294" i="2" s="1"/>
  <c r="P294" i="2"/>
  <c r="AJ293" i="2"/>
  <c r="AH293" i="2"/>
  <c r="AI293" i="2" s="1"/>
  <c r="AB293" i="2"/>
  <c r="AG293" i="2" s="1"/>
  <c r="Q293" i="2"/>
  <c r="P293" i="2"/>
  <c r="AH292" i="2"/>
  <c r="Q292" i="2"/>
  <c r="AB292" i="2" s="1"/>
  <c r="AG292" i="2" s="1"/>
  <c r="P292" i="2"/>
  <c r="AH291" i="2"/>
  <c r="AB291" i="2"/>
  <c r="Q291" i="2"/>
  <c r="P291" i="2"/>
  <c r="AH290" i="2"/>
  <c r="AI290" i="2" s="1"/>
  <c r="AJ290" i="2" s="1"/>
  <c r="K290" i="2"/>
  <c r="AB290" i="2" s="1"/>
  <c r="AG290" i="2" s="1"/>
  <c r="J290" i="2"/>
  <c r="AH289" i="2"/>
  <c r="K289" i="2"/>
  <c r="AB289" i="2" s="1"/>
  <c r="AG289" i="2" s="1"/>
  <c r="J289" i="2"/>
  <c r="AH288" i="2"/>
  <c r="AB288" i="2"/>
  <c r="AG288" i="2" s="1"/>
  <c r="K288" i="2"/>
  <c r="J288" i="2"/>
  <c r="AH287" i="2"/>
  <c r="K287" i="2"/>
  <c r="AB287" i="2" s="1"/>
  <c r="J287" i="2"/>
  <c r="AH286" i="2"/>
  <c r="K286" i="2"/>
  <c r="AB286" i="2" s="1"/>
  <c r="AG286" i="2" s="1"/>
  <c r="J286" i="2"/>
  <c r="AH285" i="2"/>
  <c r="K285" i="2"/>
  <c r="AB285" i="2" s="1"/>
  <c r="AG285" i="2" s="1"/>
  <c r="J285" i="2"/>
  <c r="AH284" i="2"/>
  <c r="AB284" i="2"/>
  <c r="AG284" i="2" s="1"/>
  <c r="K284" i="2"/>
  <c r="J284" i="2"/>
  <c r="AH283" i="2"/>
  <c r="K283" i="2"/>
  <c r="AB283" i="2" s="1"/>
  <c r="J283" i="2"/>
  <c r="AH282" i="2"/>
  <c r="K282" i="2"/>
  <c r="AB282" i="2" s="1"/>
  <c r="AG282" i="2" s="1"/>
  <c r="J282" i="2"/>
  <c r="AH281" i="2"/>
  <c r="K281" i="2"/>
  <c r="AB281" i="2" s="1"/>
  <c r="AG281" i="2" s="1"/>
  <c r="J281" i="2"/>
  <c r="AH280" i="2"/>
  <c r="K280" i="2"/>
  <c r="AB280" i="2" s="1"/>
  <c r="AG280" i="2" s="1"/>
  <c r="J280" i="2"/>
  <c r="AH279" i="2"/>
  <c r="AB279" i="2"/>
  <c r="T279" i="2"/>
  <c r="S279" i="2"/>
  <c r="AH278" i="2"/>
  <c r="AI278" i="2" s="1"/>
  <c r="AJ278" i="2" s="1"/>
  <c r="AB278" i="2"/>
  <c r="AG278" i="2" s="1"/>
  <c r="T278" i="2"/>
  <c r="S278" i="2"/>
  <c r="AH277" i="2"/>
  <c r="Q277" i="2"/>
  <c r="AB277" i="2" s="1"/>
  <c r="AG277" i="2" s="1"/>
  <c r="P277" i="2"/>
  <c r="AH276" i="2"/>
  <c r="AI276" i="2" s="1"/>
  <c r="AJ276" i="2" s="1"/>
  <c r="Q276" i="2"/>
  <c r="AB276" i="2" s="1"/>
  <c r="AG276" i="2" s="1"/>
  <c r="P276" i="2"/>
  <c r="AH275" i="2"/>
  <c r="AB275" i="2"/>
  <c r="AG275" i="2" s="1"/>
  <c r="T275" i="2"/>
  <c r="S275" i="2"/>
  <c r="AH274" i="2"/>
  <c r="AI274" i="2" s="1"/>
  <c r="AJ274" i="2" s="1"/>
  <c r="AB274" i="2"/>
  <c r="AG274" i="2" s="1"/>
  <c r="T274" i="2"/>
  <c r="S274" i="2"/>
  <c r="AH273" i="2"/>
  <c r="AG273" i="2"/>
  <c r="Q273" i="2"/>
  <c r="AB273" i="2" s="1"/>
  <c r="P273" i="2"/>
  <c r="AH272" i="2"/>
  <c r="AB272" i="2"/>
  <c r="Q272" i="2"/>
  <c r="P272" i="2"/>
  <c r="AH271" i="2"/>
  <c r="AB271" i="2"/>
  <c r="AG271" i="2" s="1"/>
  <c r="T271" i="2"/>
  <c r="S271" i="2"/>
  <c r="AH270" i="2"/>
  <c r="AI270" i="2" s="1"/>
  <c r="AB270" i="2"/>
  <c r="AG270" i="2" s="1"/>
  <c r="T270" i="2"/>
  <c r="S270" i="2"/>
  <c r="AH269" i="2"/>
  <c r="Q269" i="2"/>
  <c r="AB269" i="2" s="1"/>
  <c r="AG269" i="2" s="1"/>
  <c r="P269" i="2"/>
  <c r="AH268" i="2"/>
  <c r="Q268" i="2"/>
  <c r="AB268" i="2" s="1"/>
  <c r="P268" i="2"/>
  <c r="AH266" i="2"/>
  <c r="AI266" i="2" s="1"/>
  <c r="AJ266" i="2" s="1"/>
  <c r="H266" i="2"/>
  <c r="AB266" i="2" s="1"/>
  <c r="AG266" i="2" s="1"/>
  <c r="G266" i="2"/>
  <c r="F266" i="2"/>
  <c r="AI265" i="2"/>
  <c r="AJ265" i="2" s="1"/>
  <c r="AH265" i="2"/>
  <c r="AB265" i="2"/>
  <c r="AG265" i="2" s="1"/>
  <c r="K265" i="2"/>
  <c r="J265" i="2"/>
  <c r="AH264" i="2"/>
  <c r="K264" i="2"/>
  <c r="AB264" i="2" s="1"/>
  <c r="AG264" i="2" s="1"/>
  <c r="J264" i="2"/>
  <c r="AH263" i="2"/>
  <c r="AB263" i="2"/>
  <c r="AG263" i="2" s="1"/>
  <c r="K263" i="2"/>
  <c r="J263" i="2"/>
  <c r="AH262" i="2"/>
  <c r="K262" i="2"/>
  <c r="AB262" i="2" s="1"/>
  <c r="J262" i="2"/>
  <c r="AH261" i="2"/>
  <c r="AI261" i="2" s="1"/>
  <c r="AJ261" i="2" s="1"/>
  <c r="K261" i="2"/>
  <c r="AB261" i="2" s="1"/>
  <c r="AG261" i="2" s="1"/>
  <c r="J261" i="2"/>
  <c r="AH260" i="2"/>
  <c r="K260" i="2"/>
  <c r="AB260" i="2" s="1"/>
  <c r="AG260" i="2" s="1"/>
  <c r="J260" i="2"/>
  <c r="AH259" i="2"/>
  <c r="K259" i="2"/>
  <c r="AB259" i="2" s="1"/>
  <c r="AG259" i="2" s="1"/>
  <c r="J259" i="2"/>
  <c r="AH258" i="2"/>
  <c r="K258" i="2"/>
  <c r="AB258" i="2" s="1"/>
  <c r="J258" i="2"/>
  <c r="AI257" i="2"/>
  <c r="AJ257" i="2" s="1"/>
  <c r="AH257" i="2"/>
  <c r="AB257" i="2"/>
  <c r="AG257" i="2" s="1"/>
  <c r="K257" i="2"/>
  <c r="J257" i="2"/>
  <c r="AH256" i="2"/>
  <c r="K256" i="2"/>
  <c r="AB256" i="2" s="1"/>
  <c r="AG256" i="2" s="1"/>
  <c r="J256" i="2"/>
  <c r="AH255" i="2"/>
  <c r="AB255" i="2"/>
  <c r="AG255" i="2" s="1"/>
  <c r="K255" i="2"/>
  <c r="J255" i="2"/>
  <c r="AH254" i="2"/>
  <c r="K254" i="2"/>
  <c r="AB254" i="2" s="1"/>
  <c r="J254" i="2"/>
  <c r="AH253" i="2"/>
  <c r="AI253" i="2" s="1"/>
  <c r="AJ253" i="2" s="1"/>
  <c r="K253" i="2"/>
  <c r="AB253" i="2" s="1"/>
  <c r="AG253" i="2" s="1"/>
  <c r="J253" i="2"/>
  <c r="AH252" i="2"/>
  <c r="K252" i="2"/>
  <c r="AB252" i="2" s="1"/>
  <c r="AG252" i="2" s="1"/>
  <c r="J252" i="2"/>
  <c r="AH251" i="2"/>
  <c r="AB251" i="2"/>
  <c r="AG251" i="2" s="1"/>
  <c r="K251" i="2"/>
  <c r="J251" i="2"/>
  <c r="AH250" i="2"/>
  <c r="K250" i="2"/>
  <c r="AB250" i="2" s="1"/>
  <c r="J250" i="2"/>
  <c r="AH249" i="2"/>
  <c r="K249" i="2"/>
  <c r="AB249" i="2" s="1"/>
  <c r="AG249" i="2" s="1"/>
  <c r="J249" i="2"/>
  <c r="AH248" i="2"/>
  <c r="K248" i="2"/>
  <c r="AB248" i="2" s="1"/>
  <c r="AG248" i="2" s="1"/>
  <c r="J248" i="2"/>
  <c r="AH247" i="2"/>
  <c r="AB247" i="2"/>
  <c r="AG247" i="2" s="1"/>
  <c r="K247" i="2"/>
  <c r="J247" i="2"/>
  <c r="AH246" i="2"/>
  <c r="AG246" i="2"/>
  <c r="K246" i="2"/>
  <c r="AB246" i="2" s="1"/>
  <c r="AI246" i="2" s="1"/>
  <c r="J246" i="2"/>
  <c r="AH245" i="2"/>
  <c r="AB245" i="2"/>
  <c r="AG245" i="2" s="1"/>
  <c r="K245" i="2"/>
  <c r="J245" i="2"/>
  <c r="AH244" i="2"/>
  <c r="AI244" i="2" s="1"/>
  <c r="AJ244" i="2" s="1"/>
  <c r="K244" i="2"/>
  <c r="AB244" i="2" s="1"/>
  <c r="AG244" i="2" s="1"/>
  <c r="J244" i="2"/>
  <c r="AH243" i="2"/>
  <c r="AI243" i="2" s="1"/>
  <c r="AJ243" i="2" s="1"/>
  <c r="AB243" i="2"/>
  <c r="AG243" i="2" s="1"/>
  <c r="N243" i="2"/>
  <c r="M243" i="2"/>
  <c r="AH242" i="2"/>
  <c r="AG242" i="2"/>
  <c r="N242" i="2"/>
  <c r="AB242" i="2" s="1"/>
  <c r="AI242" i="2" s="1"/>
  <c r="M242" i="2"/>
  <c r="AH241" i="2"/>
  <c r="N241" i="2"/>
  <c r="AB241" i="2" s="1"/>
  <c r="AG241" i="2" s="1"/>
  <c r="M241" i="2"/>
  <c r="AH240" i="2"/>
  <c r="AI240" i="2" s="1"/>
  <c r="AJ240" i="2" s="1"/>
  <c r="N240" i="2"/>
  <c r="AB240" i="2" s="1"/>
  <c r="AG240" i="2" s="1"/>
  <c r="M240" i="2"/>
  <c r="AH239" i="2"/>
  <c r="AI239" i="2" s="1"/>
  <c r="AJ239" i="2" s="1"/>
  <c r="K239" i="2"/>
  <c r="AB239" i="2" s="1"/>
  <c r="AG239" i="2" s="1"/>
  <c r="J239" i="2"/>
  <c r="AH238" i="2"/>
  <c r="K238" i="2"/>
  <c r="AB238" i="2" s="1"/>
  <c r="AI238" i="2" s="1"/>
  <c r="J238" i="2"/>
  <c r="AH237" i="2"/>
  <c r="AB237" i="2"/>
  <c r="AG237" i="2" s="1"/>
  <c r="K237" i="2"/>
  <c r="J237" i="2"/>
  <c r="AH236" i="2"/>
  <c r="K236" i="2"/>
  <c r="AB236" i="2" s="1"/>
  <c r="AG236" i="2" s="1"/>
  <c r="J236" i="2"/>
  <c r="AH235" i="2"/>
  <c r="AI235" i="2" s="1"/>
  <c r="AB235" i="2"/>
  <c r="AG235" i="2" s="1"/>
  <c r="K235" i="2"/>
  <c r="J235" i="2"/>
  <c r="AH234" i="2"/>
  <c r="K234" i="2"/>
  <c r="AB234" i="2" s="1"/>
  <c r="J234" i="2"/>
  <c r="AH233" i="2"/>
  <c r="AB233" i="2"/>
  <c r="AG233" i="2" s="1"/>
  <c r="K233" i="2"/>
  <c r="J233" i="2"/>
  <c r="AH232" i="2"/>
  <c r="K232" i="2"/>
  <c r="AB232" i="2" s="1"/>
  <c r="AG232" i="2" s="1"/>
  <c r="J232" i="2"/>
  <c r="AH231" i="2"/>
  <c r="K231" i="2"/>
  <c r="AB231" i="2" s="1"/>
  <c r="AG231" i="2" s="1"/>
  <c r="J231" i="2"/>
  <c r="AH230" i="2"/>
  <c r="K230" i="2"/>
  <c r="AB230" i="2" s="1"/>
  <c r="J230" i="2"/>
  <c r="AH229" i="2"/>
  <c r="K229" i="2"/>
  <c r="AB229" i="2" s="1"/>
  <c r="AG229" i="2" s="1"/>
  <c r="J229" i="2"/>
  <c r="AI228" i="2"/>
  <c r="AJ228" i="2" s="1"/>
  <c r="AH228" i="2"/>
  <c r="K228" i="2"/>
  <c r="AB228" i="2" s="1"/>
  <c r="AG228" i="2" s="1"/>
  <c r="J228" i="2"/>
  <c r="AH227" i="2"/>
  <c r="N227" i="2"/>
  <c r="AB227" i="2" s="1"/>
  <c r="AG227" i="2" s="1"/>
  <c r="M227" i="2"/>
  <c r="AH226" i="2"/>
  <c r="N226" i="2"/>
  <c r="AB226" i="2" s="1"/>
  <c r="M226" i="2"/>
  <c r="AH225" i="2"/>
  <c r="K225" i="2"/>
  <c r="AB225" i="2" s="1"/>
  <c r="AG225" i="2" s="1"/>
  <c r="J225" i="2"/>
  <c r="AH224" i="2"/>
  <c r="AI224" i="2" s="1"/>
  <c r="AJ224" i="2" s="1"/>
  <c r="K224" i="2"/>
  <c r="AB224" i="2" s="1"/>
  <c r="AG224" i="2" s="1"/>
  <c r="J224" i="2"/>
  <c r="AH223" i="2"/>
  <c r="AB223" i="2"/>
  <c r="AG223" i="2" s="1"/>
  <c r="K223" i="2"/>
  <c r="J223" i="2"/>
  <c r="AH222" i="2"/>
  <c r="K222" i="2"/>
  <c r="AB222" i="2" s="1"/>
  <c r="AI222" i="2" s="1"/>
  <c r="J222" i="2"/>
  <c r="AH221" i="2"/>
  <c r="K221" i="2"/>
  <c r="AB221" i="2" s="1"/>
  <c r="AG221" i="2" s="1"/>
  <c r="J221" i="2"/>
  <c r="AH220" i="2"/>
  <c r="K220" i="2"/>
  <c r="AB220" i="2" s="1"/>
  <c r="AG220" i="2" s="1"/>
  <c r="J220" i="2"/>
  <c r="AH219" i="2"/>
  <c r="AB219" i="2"/>
  <c r="AG219" i="2" s="1"/>
  <c r="K219" i="2"/>
  <c r="J219" i="2"/>
  <c r="AH218" i="2"/>
  <c r="K218" i="2"/>
  <c r="AB218" i="2" s="1"/>
  <c r="AI218" i="2" s="1"/>
  <c r="J218" i="2"/>
  <c r="AH217" i="2"/>
  <c r="K217" i="2"/>
  <c r="AB217" i="2" s="1"/>
  <c r="AG217" i="2" s="1"/>
  <c r="J217" i="2"/>
  <c r="AH216" i="2"/>
  <c r="K216" i="2"/>
  <c r="AB216" i="2" s="1"/>
  <c r="AG216" i="2" s="1"/>
  <c r="J216" i="2"/>
  <c r="AH215" i="2"/>
  <c r="AB215" i="2"/>
  <c r="AG215" i="2" s="1"/>
  <c r="K215" i="2"/>
  <c r="J215" i="2"/>
  <c r="AH214" i="2"/>
  <c r="K214" i="2"/>
  <c r="AB214" i="2" s="1"/>
  <c r="AI214" i="2" s="1"/>
  <c r="J214" i="2"/>
  <c r="AH213" i="2"/>
  <c r="AB213" i="2"/>
  <c r="AG213" i="2" s="1"/>
  <c r="K213" i="2"/>
  <c r="J213" i="2"/>
  <c r="AH212" i="2"/>
  <c r="N212" i="2"/>
  <c r="AB212" i="2" s="1"/>
  <c r="AG212" i="2" s="1"/>
  <c r="M212" i="2"/>
  <c r="AH211" i="2"/>
  <c r="AB211" i="2"/>
  <c r="AG211" i="2" s="1"/>
  <c r="N211" i="2"/>
  <c r="M211" i="2"/>
  <c r="AH210" i="2"/>
  <c r="K210" i="2"/>
  <c r="AB210" i="2" s="1"/>
  <c r="AI210" i="2" s="1"/>
  <c r="J210" i="2"/>
  <c r="AH209" i="2"/>
  <c r="K209" i="2"/>
  <c r="AB209" i="2" s="1"/>
  <c r="AG209" i="2" s="1"/>
  <c r="J209" i="2"/>
  <c r="AI208" i="2"/>
  <c r="AJ208" i="2" s="1"/>
  <c r="AH208" i="2"/>
  <c r="K208" i="2"/>
  <c r="AB208" i="2" s="1"/>
  <c r="AG208" i="2" s="1"/>
  <c r="J208" i="2"/>
  <c r="AH207" i="2"/>
  <c r="K207" i="2"/>
  <c r="AB207" i="2" s="1"/>
  <c r="AG207" i="2" s="1"/>
  <c r="J207" i="2"/>
  <c r="AH206" i="2"/>
  <c r="K206" i="2"/>
  <c r="AB206" i="2" s="1"/>
  <c r="J206" i="2"/>
  <c r="AH205" i="2"/>
  <c r="AB205" i="2"/>
  <c r="AG205" i="2" s="1"/>
  <c r="K205" i="2"/>
  <c r="J205" i="2"/>
  <c r="AH204" i="2"/>
  <c r="K204" i="2"/>
  <c r="AB204" i="2" s="1"/>
  <c r="AG204" i="2" s="1"/>
  <c r="J204" i="2"/>
  <c r="AH203" i="2"/>
  <c r="K203" i="2"/>
  <c r="AB203" i="2" s="1"/>
  <c r="AG203" i="2" s="1"/>
  <c r="J203" i="2"/>
  <c r="AH202" i="2"/>
  <c r="K202" i="2"/>
  <c r="AB202" i="2" s="1"/>
  <c r="J202" i="2"/>
  <c r="AH201" i="2"/>
  <c r="AI201" i="2" s="1"/>
  <c r="AJ201" i="2" s="1"/>
  <c r="K201" i="2"/>
  <c r="AB201" i="2" s="1"/>
  <c r="AG201" i="2" s="1"/>
  <c r="J201" i="2"/>
  <c r="AH200" i="2"/>
  <c r="K200" i="2"/>
  <c r="AB200" i="2" s="1"/>
  <c r="AG200" i="2" s="1"/>
  <c r="J200" i="2"/>
  <c r="AH199" i="2"/>
  <c r="K199" i="2"/>
  <c r="AB199" i="2" s="1"/>
  <c r="AG199" i="2" s="1"/>
  <c r="J199" i="2"/>
  <c r="AH198" i="2"/>
  <c r="AG198" i="2"/>
  <c r="N198" i="2"/>
  <c r="AB198" i="2" s="1"/>
  <c r="AI198" i="2" s="1"/>
  <c r="M198" i="2"/>
  <c r="AH197" i="2"/>
  <c r="AI197" i="2" s="1"/>
  <c r="AJ197" i="2" s="1"/>
  <c r="N197" i="2"/>
  <c r="AB197" i="2" s="1"/>
  <c r="AG197" i="2" s="1"/>
  <c r="M197" i="2"/>
  <c r="AH196" i="2"/>
  <c r="AI196" i="2" s="1"/>
  <c r="K196" i="2"/>
  <c r="AB196" i="2" s="1"/>
  <c r="AG196" i="2" s="1"/>
  <c r="J196" i="2"/>
  <c r="AH195" i="2"/>
  <c r="K195" i="2"/>
  <c r="AB195" i="2" s="1"/>
  <c r="AG195" i="2" s="1"/>
  <c r="J195" i="2"/>
  <c r="AH194" i="2"/>
  <c r="H194" i="2"/>
  <c r="AB194" i="2" s="1"/>
  <c r="G194" i="2"/>
  <c r="F194" i="2"/>
  <c r="AH193" i="2"/>
  <c r="H193" i="2"/>
  <c r="AB193" i="2" s="1"/>
  <c r="AG193" i="2" s="1"/>
  <c r="G193" i="2"/>
  <c r="F193" i="2"/>
  <c r="AH192" i="2"/>
  <c r="AI192" i="2" s="1"/>
  <c r="AJ192" i="2" s="1"/>
  <c r="AG192" i="2"/>
  <c r="AB192" i="2"/>
  <c r="T192" i="2"/>
  <c r="S192" i="2"/>
  <c r="AH191" i="2"/>
  <c r="AB191" i="2"/>
  <c r="AG191" i="2" s="1"/>
  <c r="T191" i="2"/>
  <c r="S191" i="2"/>
  <c r="AH190" i="2"/>
  <c r="AI190" i="2" s="1"/>
  <c r="AJ190" i="2" s="1"/>
  <c r="Q190" i="2"/>
  <c r="AB190" i="2" s="1"/>
  <c r="AG190" i="2" s="1"/>
  <c r="P190" i="2"/>
  <c r="AH189" i="2"/>
  <c r="AI189" i="2" s="1"/>
  <c r="AB189" i="2"/>
  <c r="AG189" i="2" s="1"/>
  <c r="Q189" i="2"/>
  <c r="P189" i="2"/>
  <c r="AH188" i="2"/>
  <c r="AI188" i="2" s="1"/>
  <c r="AB188" i="2"/>
  <c r="AG188" i="2" s="1"/>
  <c r="T188" i="2"/>
  <c r="S188" i="2"/>
  <c r="AH187" i="2"/>
  <c r="AI187" i="2" s="1"/>
  <c r="AJ187" i="2" s="1"/>
  <c r="AB187" i="2"/>
  <c r="AG187" i="2" s="1"/>
  <c r="T187" i="2"/>
  <c r="S187" i="2"/>
  <c r="AH186" i="2"/>
  <c r="Q186" i="2"/>
  <c r="AB186" i="2" s="1"/>
  <c r="AG186" i="2" s="1"/>
  <c r="P186" i="2"/>
  <c r="AH185" i="2"/>
  <c r="Q185" i="2"/>
  <c r="AB185" i="2" s="1"/>
  <c r="AG185" i="2" s="1"/>
  <c r="P185" i="2"/>
  <c r="AH183" i="2"/>
  <c r="AI183" i="2" s="1"/>
  <c r="AJ183" i="2" s="1"/>
  <c r="AG183" i="2"/>
  <c r="AB183" i="2"/>
  <c r="T183" i="2"/>
  <c r="S183" i="2"/>
  <c r="AH182" i="2"/>
  <c r="AB182" i="2"/>
  <c r="AG182" i="2" s="1"/>
  <c r="T182" i="2"/>
  <c r="S182" i="2"/>
  <c r="AH181" i="2"/>
  <c r="AI181" i="2" s="1"/>
  <c r="AJ181" i="2" s="1"/>
  <c r="AG181" i="2"/>
  <c r="Q181" i="2"/>
  <c r="AB181" i="2" s="1"/>
  <c r="P181" i="2"/>
  <c r="AH180" i="2"/>
  <c r="Q180" i="2"/>
  <c r="AB180" i="2" s="1"/>
  <c r="AG180" i="2" s="1"/>
  <c r="P180" i="2"/>
  <c r="AH179" i="2"/>
  <c r="Q179" i="2"/>
  <c r="AB179" i="2" s="1"/>
  <c r="P179" i="2"/>
  <c r="AH178" i="2"/>
  <c r="Q178" i="2"/>
  <c r="AB178" i="2" s="1"/>
  <c r="AG178" i="2" s="1"/>
  <c r="P178" i="2"/>
  <c r="AH177" i="2"/>
  <c r="AI177" i="2" s="1"/>
  <c r="AJ177" i="2" s="1"/>
  <c r="AG177" i="2"/>
  <c r="Q177" i="2"/>
  <c r="AB177" i="2" s="1"/>
  <c r="P177" i="2"/>
  <c r="AH176" i="2"/>
  <c r="Q176" i="2"/>
  <c r="AB176" i="2" s="1"/>
  <c r="AG176" i="2" s="1"/>
  <c r="P176" i="2"/>
  <c r="AH175" i="2"/>
  <c r="Q175" i="2"/>
  <c r="AB175" i="2" s="1"/>
  <c r="P175" i="2"/>
  <c r="AH174" i="2"/>
  <c r="Q174" i="2"/>
  <c r="AB174" i="2" s="1"/>
  <c r="AG174" i="2" s="1"/>
  <c r="P174" i="2"/>
  <c r="AH173" i="2"/>
  <c r="AI173" i="2" s="1"/>
  <c r="AJ173" i="2" s="1"/>
  <c r="AG173" i="2"/>
  <c r="H173" i="2"/>
  <c r="AB173" i="2" s="1"/>
  <c r="G173" i="2"/>
  <c r="AH171" i="2"/>
  <c r="Q171" i="2"/>
  <c r="AB171" i="2" s="1"/>
  <c r="AG171" i="2" s="1"/>
  <c r="P171" i="2"/>
  <c r="AH169" i="2"/>
  <c r="H169" i="2"/>
  <c r="AB169" i="2" s="1"/>
  <c r="G169" i="2"/>
  <c r="AH160" i="2"/>
  <c r="Q160" i="2"/>
  <c r="AB160" i="2" s="1"/>
  <c r="AG160" i="2" s="1"/>
  <c r="P160" i="2"/>
  <c r="AH159" i="2"/>
  <c r="Q159" i="2"/>
  <c r="AB159" i="2" s="1"/>
  <c r="P159" i="2"/>
  <c r="AH158" i="2"/>
  <c r="N158" i="2"/>
  <c r="AB158" i="2" s="1"/>
  <c r="M158" i="2"/>
  <c r="AH157" i="2"/>
  <c r="N157" i="2"/>
  <c r="AB157" i="2" s="1"/>
  <c r="AG157" i="2" s="1"/>
  <c r="M157" i="2"/>
  <c r="AH156" i="2"/>
  <c r="AB156" i="2"/>
  <c r="AG156" i="2" s="1"/>
  <c r="Q156" i="2"/>
  <c r="P156" i="2"/>
  <c r="AH155" i="2"/>
  <c r="AB155" i="2"/>
  <c r="AI155" i="2" s="1"/>
  <c r="Q155" i="2"/>
  <c r="P155" i="2"/>
  <c r="AH154" i="2"/>
  <c r="Q154" i="2"/>
  <c r="AB154" i="2" s="1"/>
  <c r="P154" i="2"/>
  <c r="AH153" i="2"/>
  <c r="Q153" i="2"/>
  <c r="AB153" i="2" s="1"/>
  <c r="AG153" i="2" s="1"/>
  <c r="P153" i="2"/>
  <c r="AH152" i="2"/>
  <c r="AI152" i="2" s="1"/>
  <c r="AG152" i="2"/>
  <c r="AB152" i="2"/>
  <c r="N152" i="2"/>
  <c r="M152" i="2"/>
  <c r="AH151" i="2"/>
  <c r="Q151" i="2"/>
  <c r="AB151" i="2" s="1"/>
  <c r="P151" i="2"/>
  <c r="AH150" i="2"/>
  <c r="Q150" i="2"/>
  <c r="AB150" i="2" s="1"/>
  <c r="P150" i="2"/>
  <c r="AH149" i="2"/>
  <c r="AG149" i="2"/>
  <c r="Q149" i="2"/>
  <c r="AB149" i="2" s="1"/>
  <c r="P149" i="2"/>
  <c r="AH148" i="2"/>
  <c r="AI148" i="2" s="1"/>
  <c r="AJ148" i="2" s="1"/>
  <c r="AG148" i="2"/>
  <c r="AB148" i="2"/>
  <c r="Q148" i="2"/>
  <c r="P148" i="2"/>
  <c r="AH146" i="2"/>
  <c r="N146" i="2"/>
  <c r="AB146" i="2" s="1"/>
  <c r="M146" i="2"/>
  <c r="AH145" i="2"/>
  <c r="Q145" i="2"/>
  <c r="AB145" i="2" s="1"/>
  <c r="P145" i="2"/>
  <c r="AH144" i="2"/>
  <c r="Q144" i="2"/>
  <c r="AB144" i="2" s="1"/>
  <c r="AG144" i="2" s="1"/>
  <c r="P144" i="2"/>
  <c r="AH143" i="2"/>
  <c r="AI143" i="2" s="1"/>
  <c r="AJ143" i="2" s="1"/>
  <c r="AG143" i="2"/>
  <c r="AB143" i="2"/>
  <c r="K143" i="2"/>
  <c r="J143" i="2"/>
  <c r="AH142" i="2"/>
  <c r="AB142" i="2"/>
  <c r="K142" i="2"/>
  <c r="J142" i="2"/>
  <c r="AH141" i="2"/>
  <c r="K141" i="2"/>
  <c r="AB141" i="2" s="1"/>
  <c r="J141" i="2"/>
  <c r="AH140" i="2"/>
  <c r="K140" i="2"/>
  <c r="AB140" i="2" s="1"/>
  <c r="AG140" i="2" s="1"/>
  <c r="J140" i="2"/>
  <c r="AH139" i="2"/>
  <c r="K139" i="2"/>
  <c r="AB139" i="2" s="1"/>
  <c r="AG139" i="2" s="1"/>
  <c r="J139" i="2"/>
  <c r="AH138" i="2"/>
  <c r="AG138" i="2"/>
  <c r="AB138" i="2"/>
  <c r="K138" i="2"/>
  <c r="J138" i="2"/>
  <c r="AH137" i="2"/>
  <c r="K137" i="2"/>
  <c r="AB137" i="2" s="1"/>
  <c r="J137" i="2"/>
  <c r="AH136" i="2"/>
  <c r="AI136" i="2" s="1"/>
  <c r="AG136" i="2"/>
  <c r="K136" i="2"/>
  <c r="AB136" i="2" s="1"/>
  <c r="J136" i="2"/>
  <c r="AH135" i="2"/>
  <c r="AB135" i="2"/>
  <c r="AG135" i="2" s="1"/>
  <c r="N135" i="2"/>
  <c r="M135" i="2"/>
  <c r="AH134" i="2"/>
  <c r="K134" i="2"/>
  <c r="AB134" i="2" s="1"/>
  <c r="J134" i="2"/>
  <c r="AH133" i="2"/>
  <c r="K133" i="2"/>
  <c r="AB133" i="2" s="1"/>
  <c r="J133" i="2"/>
  <c r="AH132" i="2"/>
  <c r="AI132" i="2" s="1"/>
  <c r="AJ132" i="2" s="1"/>
  <c r="AG132" i="2"/>
  <c r="Q132" i="2"/>
  <c r="AB132" i="2" s="1"/>
  <c r="P132" i="2"/>
  <c r="AH131" i="2"/>
  <c r="K131" i="2"/>
  <c r="AB131" i="2" s="1"/>
  <c r="AG131" i="2" s="1"/>
  <c r="J131" i="2"/>
  <c r="AI129" i="2"/>
  <c r="AH129" i="2"/>
  <c r="AG129" i="2"/>
  <c r="K129" i="2"/>
  <c r="J129" i="2"/>
  <c r="AH128" i="2"/>
  <c r="AI128" i="2" s="1"/>
  <c r="AG128" i="2"/>
  <c r="K128" i="2"/>
  <c r="J128" i="2"/>
  <c r="AI127" i="2"/>
  <c r="AJ127" i="2" s="1"/>
  <c r="AH127" i="2"/>
  <c r="AG127" i="2"/>
  <c r="K127" i="2"/>
  <c r="J127" i="2"/>
  <c r="AH126" i="2"/>
  <c r="AI126" i="2" s="1"/>
  <c r="AJ126" i="2" s="1"/>
  <c r="AG126" i="2"/>
  <c r="K126" i="2"/>
  <c r="J126" i="2"/>
  <c r="AH125" i="2"/>
  <c r="N125" i="2"/>
  <c r="AB125" i="2" s="1"/>
  <c r="AG125" i="2" s="1"/>
  <c r="M125" i="2"/>
  <c r="AH124" i="2"/>
  <c r="AB124" i="2"/>
  <c r="AG124" i="2" s="1"/>
  <c r="N124" i="2"/>
  <c r="M124" i="2"/>
  <c r="AH123" i="2"/>
  <c r="N123" i="2"/>
  <c r="AB123" i="2" s="1"/>
  <c r="AG123" i="2" s="1"/>
  <c r="M123" i="2"/>
  <c r="AH122" i="2"/>
  <c r="AB122" i="2"/>
  <c r="AG122" i="2" s="1"/>
  <c r="N122" i="2"/>
  <c r="M122" i="2"/>
  <c r="AH121" i="2"/>
  <c r="N121" i="2"/>
  <c r="AB121" i="2" s="1"/>
  <c r="AG121" i="2" s="1"/>
  <c r="M121" i="2"/>
  <c r="AH120" i="2"/>
  <c r="N120" i="2"/>
  <c r="AB120" i="2" s="1"/>
  <c r="AG120" i="2" s="1"/>
  <c r="M120" i="2"/>
  <c r="AH119" i="2"/>
  <c r="AI119" i="2" s="1"/>
  <c r="N119" i="2"/>
  <c r="AB119" i="2" s="1"/>
  <c r="AG119" i="2" s="1"/>
  <c r="M119" i="2"/>
  <c r="AH118" i="2"/>
  <c r="N118" i="2"/>
  <c r="AB118" i="2" s="1"/>
  <c r="AG118" i="2" s="1"/>
  <c r="M118" i="2"/>
  <c r="AH116" i="2"/>
  <c r="AI116" i="2" s="1"/>
  <c r="AJ116" i="2" s="1"/>
  <c r="AG116" i="2"/>
  <c r="K116" i="2"/>
  <c r="J116" i="2"/>
  <c r="AH115" i="2"/>
  <c r="AI115" i="2" s="1"/>
  <c r="AJ115" i="2" s="1"/>
  <c r="AG115" i="2"/>
  <c r="K115" i="2"/>
  <c r="J115" i="2"/>
  <c r="AH114" i="2"/>
  <c r="AI114" i="2" s="1"/>
  <c r="AJ114" i="2" s="1"/>
  <c r="AG114" i="2"/>
  <c r="K114" i="2"/>
  <c r="J114" i="2"/>
  <c r="AI113" i="2"/>
  <c r="AJ113" i="2" s="1"/>
  <c r="AH113" i="2"/>
  <c r="AG113" i="2"/>
  <c r="K113" i="2"/>
  <c r="J113" i="2"/>
  <c r="AH112" i="2"/>
  <c r="AB112" i="2"/>
  <c r="K112" i="2"/>
  <c r="J112" i="2"/>
  <c r="AH111" i="2"/>
  <c r="K111" i="2"/>
  <c r="AB111" i="2" s="1"/>
  <c r="J111" i="2"/>
  <c r="AH110" i="2"/>
  <c r="K110" i="2"/>
  <c r="AB110" i="2" s="1"/>
  <c r="AG110" i="2" s="1"/>
  <c r="J110" i="2"/>
  <c r="AH109" i="2"/>
  <c r="K109" i="2"/>
  <c r="AB109" i="2" s="1"/>
  <c r="AG109" i="2" s="1"/>
  <c r="J109" i="2"/>
  <c r="AH108" i="2"/>
  <c r="AG108" i="2"/>
  <c r="AB108" i="2"/>
  <c r="K108" i="2"/>
  <c r="J108" i="2"/>
  <c r="AH107" i="2"/>
  <c r="K107" i="2"/>
  <c r="AB107" i="2" s="1"/>
  <c r="J107" i="2"/>
  <c r="AH106" i="2"/>
  <c r="AI106" i="2" s="1"/>
  <c r="AG106" i="2"/>
  <c r="K106" i="2"/>
  <c r="AB106" i="2" s="1"/>
  <c r="J106" i="2"/>
  <c r="AH105" i="2"/>
  <c r="AB105" i="2"/>
  <c r="AG105" i="2" s="1"/>
  <c r="K105" i="2"/>
  <c r="J105" i="2"/>
  <c r="AH104" i="2"/>
  <c r="K104" i="2"/>
  <c r="AB104" i="2" s="1"/>
  <c r="J104" i="2"/>
  <c r="AH103" i="2"/>
  <c r="K103" i="2"/>
  <c r="AB103" i="2" s="1"/>
  <c r="J103" i="2"/>
  <c r="AH102" i="2"/>
  <c r="AI102" i="2" s="1"/>
  <c r="AG102" i="2"/>
  <c r="K102" i="2"/>
  <c r="AB102" i="2" s="1"/>
  <c r="J102" i="2"/>
  <c r="AH101" i="2"/>
  <c r="K101" i="2"/>
  <c r="AB101" i="2" s="1"/>
  <c r="AG101" i="2" s="1"/>
  <c r="J101" i="2"/>
  <c r="AH100" i="2"/>
  <c r="AB100" i="2"/>
  <c r="AI100" i="2" s="1"/>
  <c r="K100" i="2"/>
  <c r="J100" i="2"/>
  <c r="AH99" i="2"/>
  <c r="K99" i="2"/>
  <c r="AB99" i="2" s="1"/>
  <c r="J99" i="2"/>
  <c r="AH98" i="2"/>
  <c r="K98" i="2"/>
  <c r="AB98" i="2" s="1"/>
  <c r="AG98" i="2" s="1"/>
  <c r="J98" i="2"/>
  <c r="AH97" i="2"/>
  <c r="AI97" i="2" s="1"/>
  <c r="AJ97" i="2" s="1"/>
  <c r="K97" i="2"/>
  <c r="AB97" i="2" s="1"/>
  <c r="AG97" i="2" s="1"/>
  <c r="J97" i="2"/>
  <c r="AH96" i="2"/>
  <c r="AI96" i="2" s="1"/>
  <c r="AJ96" i="2" s="1"/>
  <c r="K96" i="2"/>
  <c r="AB96" i="2" s="1"/>
  <c r="AG96" i="2" s="1"/>
  <c r="J96" i="2"/>
  <c r="AH95" i="2"/>
  <c r="K95" i="2"/>
  <c r="AB95" i="2" s="1"/>
  <c r="J95" i="2"/>
  <c r="AH94" i="2"/>
  <c r="K94" i="2"/>
  <c r="AB94" i="2" s="1"/>
  <c r="AG94" i="2" s="1"/>
  <c r="J94" i="2"/>
  <c r="AH93" i="2"/>
  <c r="K93" i="2"/>
  <c r="AB93" i="2" s="1"/>
  <c r="AG93" i="2" s="1"/>
  <c r="J93" i="2"/>
  <c r="AH92" i="2"/>
  <c r="AG92" i="2"/>
  <c r="K92" i="2"/>
  <c r="AB92" i="2" s="1"/>
  <c r="J92" i="2"/>
  <c r="AH91" i="2"/>
  <c r="AB91" i="2"/>
  <c r="K91" i="2"/>
  <c r="J91" i="2"/>
  <c r="AI90" i="2"/>
  <c r="AJ90" i="2" s="1"/>
  <c r="AH90" i="2"/>
  <c r="K90" i="2"/>
  <c r="AB90" i="2" s="1"/>
  <c r="AG90" i="2" s="1"/>
  <c r="J90" i="2"/>
  <c r="AH89" i="2"/>
  <c r="K89" i="2"/>
  <c r="AB89" i="2" s="1"/>
  <c r="AG89" i="2" s="1"/>
  <c r="J89" i="2"/>
  <c r="AH88" i="2"/>
  <c r="AI88" i="2" s="1"/>
  <c r="AG88" i="2"/>
  <c r="AB88" i="2"/>
  <c r="K88" i="2"/>
  <c r="J88" i="2"/>
  <c r="AH87" i="2"/>
  <c r="AB87" i="2"/>
  <c r="K87" i="2"/>
  <c r="J87" i="2"/>
  <c r="AI85" i="2"/>
  <c r="AJ85" i="2" s="1"/>
  <c r="AH85" i="2"/>
  <c r="Q85" i="2"/>
  <c r="AB85" i="2" s="1"/>
  <c r="AG85" i="2" s="1"/>
  <c r="P85" i="2"/>
  <c r="AH84" i="2"/>
  <c r="Q84" i="2"/>
  <c r="AB84" i="2" s="1"/>
  <c r="AG84" i="2" s="1"/>
  <c r="P84" i="2"/>
  <c r="AH83" i="2"/>
  <c r="AI83" i="2" s="1"/>
  <c r="AG83" i="2"/>
  <c r="AB83" i="2"/>
  <c r="T83" i="2"/>
  <c r="S83" i="2"/>
  <c r="AH82" i="2"/>
  <c r="AB82" i="2"/>
  <c r="K82" i="2"/>
  <c r="J82" i="2"/>
  <c r="AH81" i="2"/>
  <c r="N81" i="2"/>
  <c r="AB81" i="2" s="1"/>
  <c r="AG81" i="2" s="1"/>
  <c r="M81" i="2"/>
  <c r="AH80" i="2"/>
  <c r="N80" i="2"/>
  <c r="AB80" i="2" s="1"/>
  <c r="AG80" i="2" s="1"/>
  <c r="M80" i="2"/>
  <c r="AH79" i="2"/>
  <c r="AB79" i="2"/>
  <c r="AG79" i="2" s="1"/>
  <c r="K79" i="2"/>
  <c r="J79" i="2"/>
  <c r="AH78" i="2"/>
  <c r="Q78" i="2"/>
  <c r="AB78" i="2" s="1"/>
  <c r="P78" i="2"/>
  <c r="AH77" i="2"/>
  <c r="Q77" i="2"/>
  <c r="AB77" i="2" s="1"/>
  <c r="AG77" i="2" s="1"/>
  <c r="P77" i="2"/>
  <c r="AH75" i="2"/>
  <c r="K75" i="2"/>
  <c r="AB75" i="2" s="1"/>
  <c r="AG75" i="2" s="1"/>
  <c r="J75" i="2"/>
  <c r="AH74" i="2"/>
  <c r="K74" i="2"/>
  <c r="AB74" i="2" s="1"/>
  <c r="AG74" i="2" s="1"/>
  <c r="J74" i="2"/>
  <c r="AH73" i="2"/>
  <c r="AB73" i="2"/>
  <c r="K73" i="2"/>
  <c r="J73" i="2"/>
  <c r="AH72" i="2"/>
  <c r="K72" i="2"/>
  <c r="AB72" i="2" s="1"/>
  <c r="AG72" i="2" s="1"/>
  <c r="J72" i="2"/>
  <c r="AH71" i="2"/>
  <c r="K71" i="2"/>
  <c r="AB71" i="2" s="1"/>
  <c r="AG71" i="2" s="1"/>
  <c r="J71" i="2"/>
  <c r="AH70" i="2"/>
  <c r="K70" i="2"/>
  <c r="AB70" i="2" s="1"/>
  <c r="AG70" i="2" s="1"/>
  <c r="J70" i="2"/>
  <c r="AH69" i="2"/>
  <c r="AB69" i="2"/>
  <c r="K69" i="2"/>
  <c r="J69" i="2"/>
  <c r="AH68" i="2"/>
  <c r="K68" i="2"/>
  <c r="AB68" i="2" s="1"/>
  <c r="AG68" i="2" s="1"/>
  <c r="J68" i="2"/>
  <c r="AH66" i="2"/>
  <c r="Q66" i="2"/>
  <c r="AB66" i="2" s="1"/>
  <c r="AG66" i="2" s="1"/>
  <c r="P66" i="2"/>
  <c r="AH65" i="2"/>
  <c r="N65" i="2"/>
  <c r="AB65" i="2" s="1"/>
  <c r="AG65" i="2" s="1"/>
  <c r="M65" i="2"/>
  <c r="AH62" i="2"/>
  <c r="AB62" i="2"/>
  <c r="K62" i="2"/>
  <c r="J62" i="2"/>
  <c r="AH61" i="2"/>
  <c r="AI61" i="2" s="1"/>
  <c r="AB61" i="2"/>
  <c r="AG61" i="2" s="1"/>
  <c r="AH60" i="2"/>
  <c r="AB60" i="2"/>
  <c r="AH59" i="2"/>
  <c r="AB59" i="2"/>
  <c r="AG59" i="2" s="1"/>
  <c r="K59" i="2"/>
  <c r="J59" i="2"/>
  <c r="AH58" i="2"/>
  <c r="AB58" i="2"/>
  <c r="K58" i="2"/>
  <c r="J58" i="2"/>
  <c r="AH57" i="2"/>
  <c r="AI57" i="2" s="1"/>
  <c r="AB57" i="2"/>
  <c r="AG57" i="2" s="1"/>
  <c r="AH56" i="2"/>
  <c r="AB56" i="2"/>
  <c r="AH55" i="2"/>
  <c r="AI55" i="2" s="1"/>
  <c r="AB55" i="2"/>
  <c r="AG55" i="2" s="1"/>
  <c r="K55" i="2"/>
  <c r="J55" i="2"/>
  <c r="AH54" i="2"/>
  <c r="AB54" i="2"/>
  <c r="K54" i="2"/>
  <c r="J54" i="2"/>
  <c r="AH53" i="2"/>
  <c r="K53" i="2"/>
  <c r="AB53" i="2" s="1"/>
  <c r="AG53" i="2" s="1"/>
  <c r="J53" i="2"/>
  <c r="AH52" i="2"/>
  <c r="AI52" i="2" s="1"/>
  <c r="AJ52" i="2" s="1"/>
  <c r="K52" i="2"/>
  <c r="AB52" i="2" s="1"/>
  <c r="AG52" i="2" s="1"/>
  <c r="J52" i="2"/>
  <c r="AH51" i="2"/>
  <c r="AI51" i="2" s="1"/>
  <c r="AJ51" i="2" s="1"/>
  <c r="AG51" i="2"/>
  <c r="H51" i="2"/>
  <c r="G51" i="2"/>
  <c r="F51" i="2"/>
  <c r="AH50" i="2"/>
  <c r="AI50" i="2" s="1"/>
  <c r="AG50" i="2"/>
  <c r="H50" i="2"/>
  <c r="G50" i="2"/>
  <c r="F50" i="2"/>
  <c r="AH49" i="2"/>
  <c r="AI49" i="2" s="1"/>
  <c r="AJ49" i="2" s="1"/>
  <c r="AB49" i="2"/>
  <c r="AG49" i="2" s="1"/>
  <c r="AH48" i="2"/>
  <c r="AB48" i="2"/>
  <c r="AH47" i="2"/>
  <c r="AB47" i="2"/>
  <c r="AG47" i="2" s="1"/>
  <c r="N47" i="2"/>
  <c r="M47" i="2"/>
  <c r="AH46" i="2"/>
  <c r="AB46" i="2"/>
  <c r="AH45" i="2"/>
  <c r="AI45" i="2" s="1"/>
  <c r="K45" i="2"/>
  <c r="AB45" i="2" s="1"/>
  <c r="AG45" i="2" s="1"/>
  <c r="J45" i="2"/>
  <c r="AH44" i="2"/>
  <c r="Q44" i="2"/>
  <c r="AB44" i="2" s="1"/>
  <c r="P44" i="2"/>
  <c r="K44" i="2"/>
  <c r="J44" i="2"/>
  <c r="AH43" i="2"/>
  <c r="Q43" i="2"/>
  <c r="P43" i="2"/>
  <c r="K43" i="2"/>
  <c r="AB43" i="2" s="1"/>
  <c r="AG43" i="2" s="1"/>
  <c r="J43" i="2"/>
  <c r="AH42" i="2"/>
  <c r="AI42" i="2" s="1"/>
  <c r="AJ42" i="2" s="1"/>
  <c r="AG42" i="2"/>
  <c r="AH41" i="2"/>
  <c r="AI41" i="2" s="1"/>
  <c r="AJ41" i="2" s="1"/>
  <c r="AG41" i="2"/>
  <c r="K41" i="2"/>
  <c r="J41" i="2"/>
  <c r="AH40" i="2"/>
  <c r="AB40" i="2"/>
  <c r="Q40" i="2"/>
  <c r="P40" i="2"/>
  <c r="AH39" i="2"/>
  <c r="AI39" i="2" s="1"/>
  <c r="AJ39" i="2" s="1"/>
  <c r="AB39" i="2"/>
  <c r="AG39" i="2" s="1"/>
  <c r="AH38" i="2"/>
  <c r="K38" i="2"/>
  <c r="AB38" i="2" s="1"/>
  <c r="J38" i="2"/>
  <c r="AH37" i="2"/>
  <c r="AI37" i="2" s="1"/>
  <c r="AJ37" i="2" s="1"/>
  <c r="N37" i="2"/>
  <c r="AB37" i="2" s="1"/>
  <c r="AG37" i="2" s="1"/>
  <c r="M37" i="2"/>
  <c r="AH36" i="2"/>
  <c r="AB36" i="2"/>
  <c r="AG36" i="2" s="1"/>
  <c r="AH35" i="2"/>
  <c r="AI35" i="2" s="1"/>
  <c r="AJ35" i="2" s="1"/>
  <c r="AB35" i="2"/>
  <c r="AG35" i="2" s="1"/>
  <c r="AH34" i="2"/>
  <c r="K34" i="2"/>
  <c r="AB34" i="2" s="1"/>
  <c r="AG34" i="2" s="1"/>
  <c r="J34" i="2"/>
  <c r="AH33" i="2"/>
  <c r="AI33" i="2" s="1"/>
  <c r="AJ33" i="2" s="1"/>
  <c r="K33" i="2"/>
  <c r="AB33" i="2" s="1"/>
  <c r="AG33" i="2" s="1"/>
  <c r="J33" i="2"/>
  <c r="AH32" i="2"/>
  <c r="AI32" i="2" s="1"/>
  <c r="AG32" i="2"/>
  <c r="K32" i="2"/>
  <c r="J32" i="2"/>
  <c r="AH31" i="2"/>
  <c r="AI31" i="2" s="1"/>
  <c r="AG31" i="2"/>
  <c r="K31" i="2"/>
  <c r="J31" i="2"/>
  <c r="AH30" i="2"/>
  <c r="AI30" i="2" s="1"/>
  <c r="AJ30" i="2" s="1"/>
  <c r="AG30" i="2"/>
  <c r="K30" i="2"/>
  <c r="J30" i="2"/>
  <c r="AI29" i="2"/>
  <c r="AJ29" i="2" s="1"/>
  <c r="AH29" i="2"/>
  <c r="AG29" i="2"/>
  <c r="Q29" i="2"/>
  <c r="P29" i="2"/>
  <c r="K29" i="2"/>
  <c r="J29" i="2"/>
  <c r="AI28" i="2"/>
  <c r="AJ28" i="2" s="1"/>
  <c r="AH28" i="2"/>
  <c r="AG28" i="2"/>
  <c r="Q28" i="2"/>
  <c r="P28" i="2"/>
  <c r="K28" i="2"/>
  <c r="J28" i="2"/>
  <c r="AH27" i="2"/>
  <c r="AB27" i="2"/>
  <c r="AG27" i="2" s="1"/>
  <c r="Q27" i="2"/>
  <c r="P27" i="2"/>
  <c r="K27" i="2"/>
  <c r="J27" i="2"/>
  <c r="AH26" i="2"/>
  <c r="Q26" i="2"/>
  <c r="AB26" i="2" s="1"/>
  <c r="AG26" i="2" s="1"/>
  <c r="P26" i="2"/>
  <c r="K26" i="2"/>
  <c r="J26" i="2"/>
  <c r="AH25" i="2"/>
  <c r="Q25" i="2"/>
  <c r="P25" i="2"/>
  <c r="K25" i="2"/>
  <c r="AB25" i="2" s="1"/>
  <c r="AG25" i="2" s="1"/>
  <c r="J25" i="2"/>
  <c r="AH24" i="2"/>
  <c r="AI24" i="2" s="1"/>
  <c r="AJ24" i="2" s="1"/>
  <c r="Q24" i="2"/>
  <c r="AB24" i="2" s="1"/>
  <c r="AG24" i="2" s="1"/>
  <c r="P24" i="2"/>
  <c r="K24" i="2"/>
  <c r="J24" i="2"/>
  <c r="AH23" i="2"/>
  <c r="Q23" i="2"/>
  <c r="AB23" i="2" s="1"/>
  <c r="AG23" i="2" s="1"/>
  <c r="P23" i="2"/>
  <c r="K23" i="2"/>
  <c r="J23" i="2"/>
  <c r="AH22" i="2"/>
  <c r="Q22" i="2"/>
  <c r="P22" i="2"/>
  <c r="K22" i="2"/>
  <c r="AB22" i="2" s="1"/>
  <c r="AG22" i="2" s="1"/>
  <c r="J22" i="2"/>
  <c r="AH21" i="2"/>
  <c r="N21" i="2"/>
  <c r="M21" i="2"/>
  <c r="K21" i="2"/>
  <c r="AB21" i="2" s="1"/>
  <c r="AG21" i="2" s="1"/>
  <c r="J21" i="2"/>
  <c r="AH20" i="2"/>
  <c r="H20" i="2"/>
  <c r="AB20" i="2" s="1"/>
  <c r="AG20" i="2" s="1"/>
  <c r="G20" i="2"/>
  <c r="F20" i="2"/>
  <c r="AH19" i="2"/>
  <c r="H19" i="2"/>
  <c r="AB19" i="2" s="1"/>
  <c r="AG19" i="2" s="1"/>
  <c r="G19" i="2"/>
  <c r="F19" i="2"/>
  <c r="AH18" i="2"/>
  <c r="K18" i="2"/>
  <c r="AB18" i="2" s="1"/>
  <c r="AG18" i="2" s="1"/>
  <c r="J18" i="2"/>
  <c r="AH17" i="2"/>
  <c r="K17" i="2"/>
  <c r="AB17" i="2" s="1"/>
  <c r="AG17" i="2" s="1"/>
  <c r="J17" i="2"/>
  <c r="AH15" i="2"/>
  <c r="N15" i="2"/>
  <c r="AB15" i="2" s="1"/>
  <c r="AG15" i="2" s="1"/>
  <c r="M15" i="2"/>
  <c r="AI14" i="2"/>
  <c r="AJ14" i="2" s="1"/>
  <c r="AH14" i="2"/>
  <c r="AB14" i="2"/>
  <c r="AG14" i="2" s="1"/>
  <c r="T14" i="2"/>
  <c r="S14" i="2"/>
  <c r="AH13" i="2"/>
  <c r="AB13" i="2"/>
  <c r="AG13" i="2" s="1"/>
  <c r="T13" i="2"/>
  <c r="S13" i="2"/>
  <c r="AH12" i="2"/>
  <c r="Q12" i="2"/>
  <c r="AB12" i="2" s="1"/>
  <c r="AG12" i="2" s="1"/>
  <c r="P12" i="2"/>
  <c r="AH11" i="2"/>
  <c r="AB11" i="2"/>
  <c r="AG11" i="2" s="1"/>
  <c r="Q11" i="2"/>
  <c r="P11" i="2"/>
  <c r="AH10" i="2"/>
  <c r="AB10" i="2"/>
  <c r="AG10" i="2" s="1"/>
  <c r="T10" i="2"/>
  <c r="S10" i="2"/>
  <c r="AH9" i="2"/>
  <c r="AB9" i="2"/>
  <c r="AG9" i="2" s="1"/>
  <c r="T9" i="2"/>
  <c r="S9" i="2"/>
  <c r="AH8" i="2"/>
  <c r="Q8" i="2"/>
  <c r="AB8" i="2" s="1"/>
  <c r="AG8" i="2" s="1"/>
  <c r="P8" i="2"/>
  <c r="AH7" i="2"/>
  <c r="AI7" i="2" s="1"/>
  <c r="AJ7" i="2" s="1"/>
  <c r="AG7" i="2"/>
  <c r="AB7" i="2"/>
  <c r="Q7" i="2"/>
  <c r="P7" i="2"/>
  <c r="AH6" i="2"/>
  <c r="AB6" i="2"/>
  <c r="AG6" i="2" s="1"/>
  <c r="Q6" i="2"/>
  <c r="P6" i="2"/>
  <c r="AH5" i="2"/>
  <c r="AI5" i="2" s="1"/>
  <c r="AJ5" i="2" s="1"/>
  <c r="Q5" i="2"/>
  <c r="AB5" i="2" s="1"/>
  <c r="AG5" i="2" s="1"/>
  <c r="P5" i="2"/>
  <c r="AH4" i="2"/>
  <c r="Q4" i="2"/>
  <c r="AB4" i="2" s="1"/>
  <c r="AG4" i="2" s="1"/>
  <c r="P4" i="2"/>
  <c r="AH3" i="2"/>
  <c r="AI3" i="2" s="1"/>
  <c r="AG3" i="2"/>
  <c r="AB3" i="2"/>
  <c r="N3" i="2"/>
  <c r="M3" i="2"/>
  <c r="AH2" i="2"/>
  <c r="AB2" i="2"/>
  <c r="AG2" i="2" s="1"/>
  <c r="Q2" i="2"/>
  <c r="P2" i="2"/>
  <c r="AH149" i="1"/>
  <c r="AH144" i="1"/>
  <c r="AH480" i="1"/>
  <c r="AH493" i="1"/>
  <c r="AH491" i="1"/>
  <c r="AH490" i="1"/>
  <c r="AH492" i="1"/>
  <c r="AH479" i="1"/>
  <c r="AH478" i="1"/>
  <c r="AH508" i="1"/>
  <c r="AH4" i="1"/>
  <c r="AH5" i="1"/>
  <c r="AH561" i="1"/>
  <c r="AH520" i="1"/>
  <c r="AH536" i="1"/>
  <c r="AH557" i="1"/>
  <c r="AH565" i="1"/>
  <c r="AH545" i="1"/>
  <c r="AH532" i="1"/>
  <c r="AH516" i="1"/>
  <c r="AH549" i="1"/>
  <c r="AH540" i="1"/>
  <c r="AH524" i="1"/>
  <c r="AH484" i="1"/>
  <c r="AH553" i="1"/>
  <c r="AH531" i="1"/>
  <c r="AH515" i="1"/>
  <c r="AH507" i="1"/>
  <c r="AH560" i="1"/>
  <c r="AH519" i="1"/>
  <c r="AH535" i="1"/>
  <c r="AH556" i="1"/>
  <c r="AH564" i="1"/>
  <c r="AH544" i="1"/>
  <c r="AH530" i="1"/>
  <c r="AH514" i="1"/>
  <c r="AH548" i="1"/>
  <c r="AH539" i="1"/>
  <c r="AH523" i="1"/>
  <c r="AH483" i="1"/>
  <c r="AH552" i="1"/>
  <c r="AH529" i="1"/>
  <c r="AH513" i="1"/>
  <c r="AH506" i="1"/>
  <c r="AH496" i="1"/>
  <c r="AH499" i="1"/>
  <c r="AH502" i="1"/>
  <c r="AH500" i="1"/>
  <c r="AH501" i="1"/>
  <c r="AH559" i="1"/>
  <c r="AH518" i="1"/>
  <c r="AH534" i="1"/>
  <c r="AH555" i="1"/>
  <c r="AH563" i="1"/>
  <c r="AH486" i="1"/>
  <c r="AH543" i="1"/>
  <c r="AH528" i="1"/>
  <c r="AH512" i="1"/>
  <c r="AH547" i="1"/>
  <c r="AH538" i="1"/>
  <c r="AH522" i="1"/>
  <c r="AH482" i="1"/>
  <c r="AH551" i="1"/>
  <c r="AH527" i="1"/>
  <c r="AH511" i="1"/>
  <c r="AH505" i="1"/>
  <c r="AH558" i="1"/>
  <c r="AH517" i="1"/>
  <c r="AH533" i="1"/>
  <c r="AH554" i="1"/>
  <c r="AH562" i="1"/>
  <c r="AH485" i="1"/>
  <c r="AH542" i="1"/>
  <c r="AH526" i="1"/>
  <c r="AH510" i="1"/>
  <c r="AH546" i="1"/>
  <c r="AH537" i="1"/>
  <c r="AH521" i="1"/>
  <c r="AH481" i="1"/>
  <c r="AH550" i="1"/>
  <c r="AH525" i="1"/>
  <c r="AH509" i="1"/>
  <c r="AH504" i="1"/>
  <c r="AH503" i="1"/>
  <c r="AH541" i="1"/>
  <c r="AH495" i="1"/>
  <c r="AH498" i="1"/>
  <c r="AH494" i="1"/>
  <c r="AH497" i="1"/>
  <c r="AH407" i="1"/>
  <c r="AH406" i="1"/>
  <c r="AH405" i="1"/>
  <c r="AH404" i="1"/>
  <c r="AH403" i="1"/>
  <c r="AH402" i="1"/>
  <c r="AH401" i="1"/>
  <c r="AH400" i="1"/>
  <c r="AH469" i="1"/>
  <c r="AH399" i="1"/>
  <c r="AH150" i="1"/>
  <c r="AH398" i="1"/>
  <c r="AH394" i="1"/>
  <c r="AH393" i="1"/>
  <c r="AH397" i="1"/>
  <c r="AH392" i="1"/>
  <c r="AH391" i="1"/>
  <c r="AH396" i="1"/>
  <c r="AH390" i="1"/>
  <c r="AH389" i="1"/>
  <c r="AH395" i="1"/>
  <c r="AH388" i="1"/>
  <c r="AH387" i="1"/>
  <c r="AH386" i="1"/>
  <c r="AH385" i="1"/>
  <c r="AH384" i="1"/>
  <c r="AH383" i="1"/>
  <c r="AH411" i="1"/>
  <c r="AH410" i="1"/>
  <c r="AH409" i="1"/>
  <c r="AH408" i="1"/>
  <c r="AH420" i="1"/>
  <c r="AH159" i="1"/>
  <c r="AH3" i="1"/>
  <c r="AH2" i="1"/>
  <c r="AH421" i="1"/>
  <c r="AH161" i="1"/>
  <c r="AH362" i="1"/>
  <c r="AH19" i="1"/>
  <c r="AH61" i="1"/>
  <c r="AH79" i="1"/>
  <c r="AH15" i="1"/>
  <c r="AH6" i="1"/>
  <c r="AH329" i="1"/>
  <c r="AH349" i="1"/>
  <c r="AH78" i="1"/>
  <c r="AH77" i="1"/>
  <c r="AH382" i="1"/>
  <c r="AH62" i="1"/>
  <c r="AH431" i="1"/>
  <c r="AH435" i="1"/>
  <c r="AH353" i="1"/>
  <c r="AH265" i="1"/>
  <c r="AH425" i="1"/>
  <c r="AH261" i="1"/>
  <c r="AH373" i="1"/>
  <c r="AH179" i="1"/>
  <c r="AH361" i="1"/>
  <c r="AH257" i="1"/>
  <c r="AH171" i="1"/>
  <c r="AH175" i="1"/>
  <c r="AH357" i="1"/>
  <c r="AH10" i="1"/>
  <c r="AH14" i="1"/>
  <c r="AH347" i="1"/>
  <c r="AH165" i="1"/>
  <c r="AH291" i="1"/>
  <c r="AH324" i="1"/>
  <c r="AH323" i="1"/>
  <c r="AH164" i="1"/>
  <c r="AH309" i="1"/>
  <c r="AH308" i="1"/>
  <c r="AH163" i="1"/>
  <c r="AH167" i="1"/>
  <c r="AH334" i="1"/>
  <c r="AH320" i="1"/>
  <c r="AH346" i="1"/>
  <c r="AH53" i="1"/>
  <c r="AH345" i="1"/>
  <c r="AH290" i="1"/>
  <c r="AH307" i="1"/>
  <c r="AH306" i="1"/>
  <c r="AH162" i="1"/>
  <c r="AH166" i="1"/>
  <c r="AH160" i="1"/>
  <c r="AH333" i="1"/>
  <c r="AH319" i="1"/>
  <c r="AH344" i="1"/>
  <c r="AH52" i="1"/>
  <c r="AH430" i="1"/>
  <c r="AH434" i="1"/>
  <c r="AH352" i="1"/>
  <c r="AH264" i="1"/>
  <c r="AH424" i="1"/>
  <c r="AH260" i="1"/>
  <c r="AH372" i="1"/>
  <c r="AH178" i="1"/>
  <c r="AH360" i="1"/>
  <c r="AH256" i="1"/>
  <c r="AH170" i="1"/>
  <c r="AH174" i="1"/>
  <c r="AH356" i="1"/>
  <c r="AH9" i="1"/>
  <c r="AH13" i="1"/>
  <c r="AH327" i="1"/>
  <c r="AH111" i="1"/>
  <c r="AH114" i="1"/>
  <c r="AH115" i="1"/>
  <c r="AH117" i="1"/>
  <c r="AH116" i="1"/>
  <c r="AH112" i="1"/>
  <c r="AH296" i="1"/>
  <c r="AH72" i="1"/>
  <c r="AH71" i="1"/>
  <c r="AH312" i="1"/>
  <c r="AH314" i="1"/>
  <c r="AH279" i="1"/>
  <c r="AH289" i="1"/>
  <c r="AH286" i="1"/>
  <c r="AH284" i="1"/>
  <c r="AH338" i="1"/>
  <c r="AH341" i="1"/>
  <c r="AH343" i="1"/>
  <c r="AH35" i="1"/>
  <c r="AH25" i="1"/>
  <c r="AH23" i="1"/>
  <c r="AH311" i="1"/>
  <c r="AH313" i="1"/>
  <c r="AH278" i="1"/>
  <c r="AH288" i="1"/>
  <c r="AH285" i="1"/>
  <c r="AH283" i="1"/>
  <c r="AH337" i="1"/>
  <c r="AH340" i="1"/>
  <c r="AH342" i="1"/>
  <c r="AH34" i="1"/>
  <c r="AH24" i="1"/>
  <c r="AH22" i="1"/>
  <c r="AH310" i="1"/>
  <c r="AH315" i="1"/>
  <c r="AH277" i="1"/>
  <c r="AH280" i="1"/>
  <c r="AH287" i="1"/>
  <c r="AH282" i="1"/>
  <c r="AH281" i="1"/>
  <c r="AH336" i="1"/>
  <c r="AH335" i="1"/>
  <c r="AH339" i="1"/>
  <c r="AH33" i="1"/>
  <c r="AH21" i="1"/>
  <c r="AH20" i="1"/>
  <c r="AH466" i="1"/>
  <c r="AH468" i="1"/>
  <c r="AH467" i="1"/>
  <c r="AH326" i="1"/>
  <c r="AH332" i="1"/>
  <c r="AH126" i="1"/>
  <c r="AH363" i="1"/>
  <c r="AH148" i="1"/>
  <c r="AH137" i="1"/>
  <c r="AH147" i="1"/>
  <c r="AH328" i="1"/>
  <c r="AH317" i="1"/>
  <c r="AH331" i="1"/>
  <c r="AH376" i="1"/>
  <c r="AH375" i="1"/>
  <c r="AH377" i="1"/>
  <c r="AH379" i="1"/>
  <c r="AH378" i="1"/>
  <c r="AH369" i="1"/>
  <c r="AH381" i="1"/>
  <c r="AH141" i="1"/>
  <c r="AH140" i="1"/>
  <c r="AH146" i="1"/>
  <c r="AH136" i="1"/>
  <c r="AH145" i="1"/>
  <c r="AH325" i="1"/>
  <c r="AH330" i="1"/>
  <c r="AH368" i="1"/>
  <c r="AH139" i="1"/>
  <c r="AH123" i="1"/>
  <c r="AH138" i="1"/>
  <c r="AH135" i="1"/>
  <c r="AH143" i="1"/>
  <c r="AH113" i="1"/>
  <c r="AH374" i="1"/>
  <c r="AH110" i="1"/>
  <c r="AH142" i="1"/>
  <c r="AH380" i="1"/>
  <c r="AH429" i="1"/>
  <c r="AH433" i="1"/>
  <c r="AH351" i="1"/>
  <c r="AH263" i="1"/>
  <c r="AH423" i="1"/>
  <c r="AH259" i="1"/>
  <c r="AH371" i="1"/>
  <c r="AH177" i="1"/>
  <c r="AH359" i="1"/>
  <c r="AH255" i="1"/>
  <c r="AH169" i="1"/>
  <c r="AH173" i="1"/>
  <c r="AH355" i="1"/>
  <c r="AH8" i="1"/>
  <c r="AH12" i="1"/>
  <c r="AH428" i="1"/>
  <c r="AH432" i="1"/>
  <c r="AH350" i="1"/>
  <c r="AH262" i="1"/>
  <c r="AH422" i="1"/>
  <c r="AH258" i="1"/>
  <c r="AH370" i="1"/>
  <c r="AH176" i="1"/>
  <c r="AH358" i="1"/>
  <c r="AH254" i="1"/>
  <c r="AH168" i="1"/>
  <c r="AH172" i="1"/>
  <c r="AH354" i="1"/>
  <c r="AH7" i="1"/>
  <c r="AH11" i="1"/>
  <c r="AH293" i="1"/>
  <c r="AH294" i="1"/>
  <c r="AH292" i="1"/>
  <c r="AH180" i="1"/>
  <c r="AH181" i="1"/>
  <c r="AH253" i="1"/>
  <c r="AH60" i="1"/>
  <c r="AH132" i="1"/>
  <c r="AH121" i="1"/>
  <c r="AH85" i="1"/>
  <c r="AH94" i="1"/>
  <c r="AH131" i="1"/>
  <c r="AH120" i="1"/>
  <c r="AH84" i="1"/>
  <c r="AH93" i="1"/>
  <c r="AH16" i="1"/>
  <c r="AH59" i="1"/>
  <c r="AH348" i="1"/>
  <c r="AH68" i="1"/>
  <c r="AH67" i="1"/>
  <c r="AH321" i="1"/>
  <c r="AH81" i="1"/>
  <c r="AH18" i="1"/>
  <c r="AH104" i="1"/>
  <c r="AH100" i="1"/>
  <c r="AH70" i="1"/>
  <c r="AH103" i="1"/>
  <c r="AH66" i="1"/>
  <c r="AH65" i="1"/>
  <c r="AH80" i="1"/>
  <c r="AH64" i="1"/>
  <c r="AH63" i="1"/>
  <c r="AH322" i="1"/>
  <c r="AH90" i="1"/>
  <c r="AH17" i="1"/>
  <c r="AH102" i="1"/>
  <c r="AH99" i="1"/>
  <c r="AH69" i="1"/>
  <c r="AH101" i="1"/>
  <c r="AH316" i="1"/>
  <c r="AH122" i="1"/>
  <c r="AH105" i="1"/>
  <c r="AH109" i="1"/>
  <c r="AH89" i="1"/>
  <c r="AH98" i="1"/>
  <c r="AH130" i="1"/>
  <c r="AH108" i="1"/>
  <c r="AH88" i="1"/>
  <c r="AH97" i="1"/>
  <c r="AH107" i="1"/>
  <c r="AH87" i="1"/>
  <c r="AH96" i="1"/>
  <c r="AH129" i="1"/>
  <c r="AH106" i="1"/>
  <c r="AH86" i="1"/>
  <c r="AH95" i="1"/>
  <c r="AH128" i="1"/>
  <c r="AH119" i="1"/>
  <c r="AH83" i="1"/>
  <c r="AH92" i="1"/>
  <c r="AH127" i="1"/>
  <c r="AH118" i="1"/>
  <c r="AH82" i="1"/>
  <c r="AH91" i="1"/>
  <c r="AH465" i="1"/>
  <c r="AH463" i="1"/>
  <c r="AH427" i="1"/>
  <c r="AH460" i="1"/>
  <c r="AH462" i="1"/>
  <c r="AH426" i="1"/>
  <c r="AH459" i="1"/>
  <c r="AH464" i="1"/>
  <c r="AH318" i="1"/>
  <c r="AH29" i="1"/>
  <c r="AH28" i="1"/>
  <c r="AH32" i="1"/>
  <c r="AH31" i="1"/>
  <c r="AH295" i="1"/>
  <c r="AH74" i="1"/>
  <c r="AH75" i="1"/>
  <c r="AH185" i="1"/>
  <c r="AH230" i="1"/>
  <c r="AH184" i="1"/>
  <c r="AH214" i="1"/>
  <c r="AH229" i="1"/>
  <c r="AH38" i="1"/>
  <c r="AH199" i="1"/>
  <c r="AH198" i="1"/>
  <c r="AH213" i="1"/>
  <c r="AH228" i="1"/>
  <c r="AH227" i="1"/>
  <c r="AH30" i="1"/>
  <c r="AH268" i="1"/>
  <c r="AH216" i="1"/>
  <c r="AH232" i="1"/>
  <c r="AH303" i="1"/>
  <c r="AH212" i="1"/>
  <c r="AH215" i="1"/>
  <c r="AH231" i="1"/>
  <c r="AH46" i="1"/>
  <c r="AH267" i="1"/>
  <c r="AH125" i="1"/>
  <c r="AH134" i="1"/>
  <c r="AH187" i="1"/>
  <c r="AH186" i="1"/>
  <c r="AH211" i="1"/>
  <c r="AH236" i="1"/>
  <c r="AH235" i="1"/>
  <c r="AH48" i="1"/>
  <c r="AH207" i="1"/>
  <c r="AH222" i="1"/>
  <c r="AH193" i="1"/>
  <c r="AH203" i="1"/>
  <c r="AH220" i="1"/>
  <c r="AH58" i="1"/>
  <c r="AH219" i="1"/>
  <c r="AH221" i="1"/>
  <c r="AH202" i="1"/>
  <c r="AH206" i="1"/>
  <c r="AH192" i="1"/>
  <c r="AH57" i="1"/>
  <c r="AH276" i="1"/>
  <c r="AH243" i="1"/>
  <c r="AH240" i="1"/>
  <c r="AH239" i="1"/>
  <c r="AH195" i="1"/>
  <c r="AH210" i="1"/>
  <c r="AH194" i="1"/>
  <c r="AH56" i="1"/>
  <c r="AH275" i="1"/>
  <c r="AH302" i="1"/>
  <c r="AH191" i="1"/>
  <c r="AH183" i="1"/>
  <c r="AH245" i="1"/>
  <c r="AH205" i="1"/>
  <c r="AH224" i="1"/>
  <c r="AH55" i="1"/>
  <c r="AH274" i="1"/>
  <c r="AH301" i="1"/>
  <c r="AH244" i="1"/>
  <c r="AH182" i="1"/>
  <c r="AH204" i="1"/>
  <c r="AH190" i="1"/>
  <c r="AH223" i="1"/>
  <c r="AH54" i="1"/>
  <c r="AH273" i="1"/>
  <c r="AH246" i="1"/>
  <c r="AH201" i="1"/>
  <c r="AH209" i="1"/>
  <c r="AH200" i="1"/>
  <c r="AH238" i="1"/>
  <c r="AH237" i="1"/>
  <c r="AH51" i="1"/>
  <c r="AH272" i="1"/>
  <c r="AH300" i="1"/>
  <c r="AH242" i="1"/>
  <c r="AH197" i="1"/>
  <c r="AH189" i="1"/>
  <c r="AH226" i="1"/>
  <c r="AH50" i="1"/>
  <c r="AH271" i="1"/>
  <c r="AH241" i="1"/>
  <c r="AH299" i="1"/>
  <c r="AH225" i="1"/>
  <c r="AH196" i="1"/>
  <c r="AH188" i="1"/>
  <c r="AH49" i="1"/>
  <c r="AH266" i="1"/>
  <c r="AH124" i="1"/>
  <c r="AH133" i="1"/>
  <c r="AH218" i="1"/>
  <c r="AH217" i="1"/>
  <c r="AH208" i="1"/>
  <c r="AH305" i="1"/>
  <c r="AH234" i="1"/>
  <c r="AH233" i="1"/>
  <c r="AH45" i="1"/>
  <c r="AH461" i="1"/>
  <c r="AH73" i="1"/>
  <c r="AH76" i="1"/>
  <c r="AH298" i="1"/>
  <c r="AH441" i="1"/>
  <c r="AH440" i="1"/>
  <c r="AH456" i="1"/>
  <c r="AH447" i="1"/>
  <c r="AH455" i="1"/>
  <c r="AH446" i="1"/>
  <c r="AH454" i="1"/>
  <c r="AH458" i="1"/>
  <c r="AH457" i="1"/>
  <c r="AH248" i="1"/>
  <c r="AH247" i="1"/>
  <c r="AH40" i="1"/>
  <c r="AH37" i="1"/>
  <c r="AH47" i="1"/>
  <c r="AH36" i="1"/>
  <c r="AH39" i="1"/>
  <c r="AH297" i="1"/>
  <c r="AH270" i="1"/>
  <c r="AH365" i="1"/>
  <c r="AH367" i="1"/>
  <c r="AH439" i="1"/>
  <c r="AH438" i="1"/>
  <c r="AH445" i="1"/>
  <c r="AH444" i="1"/>
  <c r="AH453" i="1"/>
  <c r="AH452" i="1"/>
  <c r="AH449" i="1"/>
  <c r="AH252" i="1"/>
  <c r="AH251" i="1"/>
  <c r="AH44" i="1"/>
  <c r="AH27" i="1"/>
  <c r="AH43" i="1"/>
  <c r="AH366" i="1"/>
  <c r="AH364" i="1"/>
  <c r="AH269" i="1"/>
  <c r="AH304" i="1"/>
  <c r="AH448" i="1"/>
  <c r="AH437" i="1"/>
  <c r="AH451" i="1"/>
  <c r="AH443" i="1"/>
  <c r="AH436" i="1"/>
  <c r="AH442" i="1"/>
  <c r="AH450" i="1"/>
  <c r="AH250" i="1"/>
  <c r="AH249" i="1"/>
  <c r="AH42" i="1"/>
  <c r="AH26" i="1"/>
  <c r="AH41" i="1"/>
  <c r="U14" i="1"/>
  <c r="AG14" i="1" s="1"/>
  <c r="U10" i="1"/>
  <c r="AG10" i="1" s="1"/>
  <c r="U357" i="1"/>
  <c r="AG357" i="1" s="1"/>
  <c r="U175" i="1"/>
  <c r="U393" i="1"/>
  <c r="AG393" i="1" s="1"/>
  <c r="U507" i="1"/>
  <c r="AG507" i="1" s="1"/>
  <c r="U171" i="1"/>
  <c r="U257" i="1"/>
  <c r="AG257" i="1" s="1"/>
  <c r="U361" i="1"/>
  <c r="AG361" i="1" s="1"/>
  <c r="U179" i="1"/>
  <c r="AG179" i="1" s="1"/>
  <c r="U394" i="1"/>
  <c r="AG394" i="1" s="1"/>
  <c r="U411" i="1"/>
  <c r="AG411" i="1" s="1"/>
  <c r="U403" i="1"/>
  <c r="AG403" i="1" s="1"/>
  <c r="U515" i="1"/>
  <c r="AG515" i="1" s="1"/>
  <c r="U373" i="1"/>
  <c r="AG373" i="1" s="1"/>
  <c r="U261" i="1"/>
  <c r="AG261" i="1" s="1"/>
  <c r="U265" i="1"/>
  <c r="AG265" i="1" s="1"/>
  <c r="U386" i="1"/>
  <c r="AG386" i="1" s="1"/>
  <c r="U435" i="1"/>
  <c r="AG435" i="1" s="1"/>
  <c r="U431" i="1"/>
  <c r="AG431" i="1" s="1"/>
  <c r="U382" i="1"/>
  <c r="AG382" i="1" s="1"/>
  <c r="U77" i="1"/>
  <c r="AG77" i="1" s="1"/>
  <c r="T77" i="1"/>
  <c r="T382" i="1"/>
  <c r="T431" i="1"/>
  <c r="T435" i="1"/>
  <c r="T386" i="1"/>
  <c r="T265" i="1"/>
  <c r="T261" i="1"/>
  <c r="T373" i="1"/>
  <c r="T515" i="1"/>
  <c r="T403" i="1"/>
  <c r="T411" i="1"/>
  <c r="T394" i="1"/>
  <c r="T179" i="1"/>
  <c r="T361" i="1"/>
  <c r="T257" i="1"/>
  <c r="T171" i="1"/>
  <c r="T507" i="1"/>
  <c r="T393" i="1"/>
  <c r="T175" i="1"/>
  <c r="T357" i="1"/>
  <c r="T10" i="1"/>
  <c r="T14" i="1"/>
  <c r="S77" i="1"/>
  <c r="S382" i="1"/>
  <c r="S431" i="1"/>
  <c r="S435" i="1"/>
  <c r="S386" i="1"/>
  <c r="S265" i="1"/>
  <c r="S261" i="1"/>
  <c r="S373" i="1"/>
  <c r="S515" i="1"/>
  <c r="S403" i="1"/>
  <c r="S411" i="1"/>
  <c r="S394" i="1"/>
  <c r="S179" i="1"/>
  <c r="S361" i="1"/>
  <c r="S257" i="1"/>
  <c r="S171" i="1"/>
  <c r="S507" i="1"/>
  <c r="S393" i="1"/>
  <c r="S175" i="1"/>
  <c r="S357" i="1"/>
  <c r="S10" i="1"/>
  <c r="S14" i="1"/>
  <c r="Q149" i="1"/>
  <c r="U149" i="1" s="1"/>
  <c r="Q508" i="1"/>
  <c r="U508" i="1" s="1"/>
  <c r="Q79" i="1"/>
  <c r="U79" i="1" s="1"/>
  <c r="Q6" i="1"/>
  <c r="U6" i="1" s="1"/>
  <c r="Q4" i="1"/>
  <c r="U4" i="1" s="1"/>
  <c r="AG4" i="1" s="1"/>
  <c r="Q5" i="1"/>
  <c r="U5" i="1" s="1"/>
  <c r="AG5" i="1" s="1"/>
  <c r="Q2" i="1"/>
  <c r="U2" i="1" s="1"/>
  <c r="AG2" i="1" s="1"/>
  <c r="Q329" i="1"/>
  <c r="U329" i="1" s="1"/>
  <c r="AG329" i="1" s="1"/>
  <c r="Q349" i="1"/>
  <c r="U349" i="1" s="1"/>
  <c r="AG349" i="1" s="1"/>
  <c r="Q78" i="1"/>
  <c r="U78" i="1" s="1"/>
  <c r="AG78" i="1" s="1"/>
  <c r="Q150" i="1"/>
  <c r="U150" i="1" s="1"/>
  <c r="AG150" i="1" s="1"/>
  <c r="Q62" i="1"/>
  <c r="U62" i="1" s="1"/>
  <c r="AG62" i="1" s="1"/>
  <c r="Q561" i="1"/>
  <c r="U561" i="1" s="1"/>
  <c r="AG561" i="1" s="1"/>
  <c r="Q520" i="1"/>
  <c r="U520" i="1" s="1"/>
  <c r="AG520" i="1" s="1"/>
  <c r="Q536" i="1"/>
  <c r="U536" i="1" s="1"/>
  <c r="AG536" i="1" s="1"/>
  <c r="Q557" i="1"/>
  <c r="U557" i="1" s="1"/>
  <c r="AG557" i="1" s="1"/>
  <c r="Q565" i="1"/>
  <c r="U565" i="1" s="1"/>
  <c r="AG565" i="1" s="1"/>
  <c r="Q545" i="1"/>
  <c r="U545" i="1" s="1"/>
  <c r="AG545" i="1" s="1"/>
  <c r="Q398" i="1"/>
  <c r="U398" i="1" s="1"/>
  <c r="AG398" i="1" s="1"/>
  <c r="Q532" i="1"/>
  <c r="U532" i="1" s="1"/>
  <c r="Q516" i="1"/>
  <c r="U516" i="1" s="1"/>
  <c r="AG516" i="1" s="1"/>
  <c r="Q549" i="1"/>
  <c r="U549" i="1" s="1"/>
  <c r="Q353" i="1"/>
  <c r="U353" i="1" s="1"/>
  <c r="AG353" i="1" s="1"/>
  <c r="Q540" i="1"/>
  <c r="U540" i="1" s="1"/>
  <c r="AG540" i="1" s="1"/>
  <c r="Q524" i="1"/>
  <c r="U524" i="1" s="1"/>
  <c r="AG524" i="1" s="1"/>
  <c r="Q425" i="1"/>
  <c r="U425" i="1" s="1"/>
  <c r="AG425" i="1" s="1"/>
  <c r="Q553" i="1"/>
  <c r="U553" i="1" s="1"/>
  <c r="AG553" i="1" s="1"/>
  <c r="Q531" i="1"/>
  <c r="U531" i="1" s="1"/>
  <c r="AG531" i="1" s="1"/>
  <c r="Q407" i="1"/>
  <c r="U407" i="1" s="1"/>
  <c r="AG407" i="1" s="1"/>
  <c r="Q347" i="1"/>
  <c r="U347" i="1" s="1"/>
  <c r="AG347" i="1" s="1"/>
  <c r="Q165" i="1"/>
  <c r="U165" i="1" s="1"/>
  <c r="AG165" i="1" s="1"/>
  <c r="Q291" i="1"/>
  <c r="U291" i="1" s="1"/>
  <c r="AG291" i="1" s="1"/>
  <c r="Q324" i="1"/>
  <c r="U324" i="1" s="1"/>
  <c r="AG324" i="1" s="1"/>
  <c r="Q323" i="1"/>
  <c r="U323" i="1" s="1"/>
  <c r="AG323" i="1" s="1"/>
  <c r="Q164" i="1"/>
  <c r="U164" i="1" s="1"/>
  <c r="AG164" i="1" s="1"/>
  <c r="Q309" i="1"/>
  <c r="U309" i="1" s="1"/>
  <c r="AG309" i="1" s="1"/>
  <c r="Q308" i="1"/>
  <c r="U308" i="1" s="1"/>
  <c r="AG308" i="1" s="1"/>
  <c r="Q163" i="1"/>
  <c r="U163" i="1" s="1"/>
  <c r="AG163" i="1" s="1"/>
  <c r="Q167" i="1"/>
  <c r="U167" i="1" s="1"/>
  <c r="AG167" i="1" s="1"/>
  <c r="Q334" i="1"/>
  <c r="U334" i="1" s="1"/>
  <c r="AG334" i="1" s="1"/>
  <c r="Q320" i="1"/>
  <c r="U320" i="1" s="1"/>
  <c r="AG320" i="1" s="1"/>
  <c r="Q346" i="1"/>
  <c r="U346" i="1" s="1"/>
  <c r="AG346" i="1" s="1"/>
  <c r="Q53" i="1"/>
  <c r="U53" i="1" s="1"/>
  <c r="AG53" i="1" s="1"/>
  <c r="Q345" i="1"/>
  <c r="U345" i="1" s="1"/>
  <c r="AG345" i="1" s="1"/>
  <c r="Q290" i="1"/>
  <c r="U290" i="1" s="1"/>
  <c r="AG290" i="1" s="1"/>
  <c r="Q307" i="1"/>
  <c r="U307" i="1" s="1"/>
  <c r="AG307" i="1" s="1"/>
  <c r="Q306" i="1"/>
  <c r="U306" i="1" s="1"/>
  <c r="AG306" i="1" s="1"/>
  <c r="Q162" i="1"/>
  <c r="U162" i="1" s="1"/>
  <c r="AG162" i="1" s="1"/>
  <c r="Q166" i="1"/>
  <c r="U166" i="1" s="1"/>
  <c r="AG166" i="1" s="1"/>
  <c r="Q160" i="1"/>
  <c r="U160" i="1" s="1"/>
  <c r="AG160" i="1" s="1"/>
  <c r="Q333" i="1"/>
  <c r="U333" i="1" s="1"/>
  <c r="AG333" i="1" s="1"/>
  <c r="Q319" i="1"/>
  <c r="U319" i="1" s="1"/>
  <c r="AG319" i="1" s="1"/>
  <c r="Q344" i="1"/>
  <c r="U344" i="1" s="1"/>
  <c r="AG344" i="1" s="1"/>
  <c r="Q52" i="1"/>
  <c r="U52" i="1" s="1"/>
  <c r="AG52" i="1" s="1"/>
  <c r="P149" i="1"/>
  <c r="P508" i="1"/>
  <c r="P79" i="1"/>
  <c r="P6" i="1"/>
  <c r="P4" i="1"/>
  <c r="P5" i="1"/>
  <c r="P2" i="1"/>
  <c r="P329" i="1"/>
  <c r="P349" i="1"/>
  <c r="P78" i="1"/>
  <c r="P150" i="1"/>
  <c r="P62" i="1"/>
  <c r="P561" i="1"/>
  <c r="P520" i="1"/>
  <c r="P536" i="1"/>
  <c r="P557" i="1"/>
  <c r="P565" i="1"/>
  <c r="P545" i="1"/>
  <c r="P398" i="1"/>
  <c r="P532" i="1"/>
  <c r="P516" i="1"/>
  <c r="P549" i="1"/>
  <c r="P353" i="1"/>
  <c r="P540" i="1"/>
  <c r="P524" i="1"/>
  <c r="P425" i="1"/>
  <c r="P553" i="1"/>
  <c r="P531" i="1"/>
  <c r="P407" i="1"/>
  <c r="P347" i="1"/>
  <c r="P165" i="1"/>
  <c r="P291" i="1"/>
  <c r="P324" i="1"/>
  <c r="P323" i="1"/>
  <c r="P164" i="1"/>
  <c r="P309" i="1"/>
  <c r="P308" i="1"/>
  <c r="P163" i="1"/>
  <c r="P167" i="1"/>
  <c r="P334" i="1"/>
  <c r="P320" i="1"/>
  <c r="P346" i="1"/>
  <c r="P53" i="1"/>
  <c r="P345" i="1"/>
  <c r="P290" i="1"/>
  <c r="P307" i="1"/>
  <c r="P306" i="1"/>
  <c r="P162" i="1"/>
  <c r="P166" i="1"/>
  <c r="P160" i="1"/>
  <c r="P333" i="1"/>
  <c r="P319" i="1"/>
  <c r="P344" i="1"/>
  <c r="P52" i="1"/>
  <c r="N19" i="1"/>
  <c r="U19" i="1" s="1"/>
  <c r="AG19" i="1" s="1"/>
  <c r="N479" i="1"/>
  <c r="U479" i="1" s="1"/>
  <c r="AG479" i="1" s="1"/>
  <c r="N478" i="1"/>
  <c r="U478" i="1" s="1"/>
  <c r="AG478" i="1" s="1"/>
  <c r="N3" i="1"/>
  <c r="U3" i="1" s="1"/>
  <c r="AG3" i="1" s="1"/>
  <c r="N61" i="1"/>
  <c r="U61" i="1" s="1"/>
  <c r="AG61" i="1" s="1"/>
  <c r="N15" i="1"/>
  <c r="U15" i="1" s="1"/>
  <c r="AG15" i="1" s="1"/>
  <c r="N484" i="1"/>
  <c r="U484" i="1" s="1"/>
  <c r="AG484" i="1" s="1"/>
  <c r="M19" i="1"/>
  <c r="M479" i="1"/>
  <c r="M478" i="1"/>
  <c r="M3" i="1"/>
  <c r="M61" i="1"/>
  <c r="M15" i="1"/>
  <c r="M484" i="1"/>
  <c r="H399" i="1"/>
  <c r="U399" i="1" s="1"/>
  <c r="H480" i="1"/>
  <c r="U480" i="1" s="1"/>
  <c r="AG480" i="1" s="1"/>
  <c r="H493" i="1"/>
  <c r="U493" i="1" s="1"/>
  <c r="AG493" i="1" s="1"/>
  <c r="H421" i="1"/>
  <c r="U421" i="1" s="1"/>
  <c r="AG421" i="1" s="1"/>
  <c r="H159" i="1"/>
  <c r="U159" i="1" s="1"/>
  <c r="AG159" i="1" s="1"/>
  <c r="H491" i="1"/>
  <c r="U491" i="1" s="1"/>
  <c r="AG491" i="1" s="1"/>
  <c r="H490" i="1"/>
  <c r="U490" i="1" s="1"/>
  <c r="AG490" i="1" s="1"/>
  <c r="H492" i="1"/>
  <c r="U492" i="1" s="1"/>
  <c r="AG492" i="1" s="1"/>
  <c r="H161" i="1"/>
  <c r="U161" i="1" s="1"/>
  <c r="AG161" i="1" s="1"/>
  <c r="H362" i="1"/>
  <c r="U362" i="1" s="1"/>
  <c r="AG362" i="1" s="1"/>
  <c r="G399" i="1"/>
  <c r="G480" i="1"/>
  <c r="G493" i="1"/>
  <c r="G421" i="1"/>
  <c r="G159" i="1"/>
  <c r="G491" i="1"/>
  <c r="G490" i="1"/>
  <c r="G492" i="1"/>
  <c r="G161" i="1"/>
  <c r="G362" i="1"/>
  <c r="U467" i="1"/>
  <c r="AG467" i="1" s="1"/>
  <c r="U468" i="1"/>
  <c r="AG468" i="1" s="1"/>
  <c r="U420" i="1"/>
  <c r="AG420" i="1" s="1"/>
  <c r="U466" i="1"/>
  <c r="AG466" i="1" s="1"/>
  <c r="U469" i="1"/>
  <c r="AG469" i="1" s="1"/>
  <c r="U13" i="1"/>
  <c r="AG13" i="1" s="1"/>
  <c r="U9" i="1"/>
  <c r="AG9" i="1" s="1"/>
  <c r="U356" i="1"/>
  <c r="AG356" i="1" s="1"/>
  <c r="U174" i="1"/>
  <c r="AG174" i="1" s="1"/>
  <c r="U391" i="1"/>
  <c r="AG391" i="1" s="1"/>
  <c r="U506" i="1"/>
  <c r="AG506" i="1" s="1"/>
  <c r="U170" i="1"/>
  <c r="AG170" i="1" s="1"/>
  <c r="U256" i="1"/>
  <c r="AG256" i="1" s="1"/>
  <c r="U360" i="1"/>
  <c r="AG360" i="1" s="1"/>
  <c r="U178" i="1"/>
  <c r="AG178" i="1" s="1"/>
  <c r="U392" i="1"/>
  <c r="AG392" i="1" s="1"/>
  <c r="U410" i="1"/>
  <c r="AG410" i="1" s="1"/>
  <c r="U402" i="1"/>
  <c r="AG402" i="1" s="1"/>
  <c r="U513" i="1"/>
  <c r="AG513" i="1" s="1"/>
  <c r="U372" i="1"/>
  <c r="AG372" i="1" s="1"/>
  <c r="U260" i="1"/>
  <c r="AG260" i="1" s="1"/>
  <c r="U264" i="1"/>
  <c r="AG264" i="1" s="1"/>
  <c r="U385" i="1"/>
  <c r="AG385" i="1" s="1"/>
  <c r="U434" i="1"/>
  <c r="AG434" i="1" s="1"/>
  <c r="U430" i="1"/>
  <c r="AG430" i="1" s="1"/>
  <c r="T430" i="1"/>
  <c r="T434" i="1"/>
  <c r="T385" i="1"/>
  <c r="T264" i="1"/>
  <c r="T260" i="1"/>
  <c r="T372" i="1"/>
  <c r="T513" i="1"/>
  <c r="T402" i="1"/>
  <c r="T410" i="1"/>
  <c r="T392" i="1"/>
  <c r="T178" i="1"/>
  <c r="T360" i="1"/>
  <c r="T256" i="1"/>
  <c r="T170" i="1"/>
  <c r="T506" i="1"/>
  <c r="T391" i="1"/>
  <c r="T174" i="1"/>
  <c r="T356" i="1"/>
  <c r="T9" i="1"/>
  <c r="T13" i="1"/>
  <c r="S430" i="1"/>
  <c r="S434" i="1"/>
  <c r="S385" i="1"/>
  <c r="S264" i="1"/>
  <c r="S260" i="1"/>
  <c r="S372" i="1"/>
  <c r="S513" i="1"/>
  <c r="S402" i="1"/>
  <c r="S410" i="1"/>
  <c r="S392" i="1"/>
  <c r="S178" i="1"/>
  <c r="S360" i="1"/>
  <c r="S256" i="1"/>
  <c r="S170" i="1"/>
  <c r="S506" i="1"/>
  <c r="S391" i="1"/>
  <c r="S174" i="1"/>
  <c r="S356" i="1"/>
  <c r="S9" i="1"/>
  <c r="S13" i="1"/>
  <c r="Q560" i="1"/>
  <c r="U560" i="1" s="1"/>
  <c r="AG560" i="1" s="1"/>
  <c r="Q519" i="1"/>
  <c r="U519" i="1" s="1"/>
  <c r="AG519" i="1" s="1"/>
  <c r="Q535" i="1"/>
  <c r="U535" i="1" s="1"/>
  <c r="AG535" i="1" s="1"/>
  <c r="Q556" i="1"/>
  <c r="U556" i="1" s="1"/>
  <c r="AG556" i="1" s="1"/>
  <c r="Q564" i="1"/>
  <c r="U564" i="1" s="1"/>
  <c r="AG564" i="1" s="1"/>
  <c r="Q544" i="1"/>
  <c r="U544" i="1" s="1"/>
  <c r="Q397" i="1"/>
  <c r="U397" i="1" s="1"/>
  <c r="AG397" i="1" s="1"/>
  <c r="Q530" i="1"/>
  <c r="U530" i="1" s="1"/>
  <c r="Q514" i="1"/>
  <c r="U514" i="1" s="1"/>
  <c r="AG514" i="1" s="1"/>
  <c r="Q548" i="1"/>
  <c r="U548" i="1" s="1"/>
  <c r="AG548" i="1" s="1"/>
  <c r="Q352" i="1"/>
  <c r="U352" i="1" s="1"/>
  <c r="AG352" i="1" s="1"/>
  <c r="Q539" i="1"/>
  <c r="U539" i="1" s="1"/>
  <c r="AG539" i="1" s="1"/>
  <c r="Q523" i="1"/>
  <c r="U523" i="1" s="1"/>
  <c r="AG523" i="1" s="1"/>
  <c r="Q424" i="1"/>
  <c r="U424" i="1" s="1"/>
  <c r="AG424" i="1" s="1"/>
  <c r="Q552" i="1"/>
  <c r="U552" i="1" s="1"/>
  <c r="Q529" i="1"/>
  <c r="U529" i="1" s="1"/>
  <c r="AG529" i="1" s="1"/>
  <c r="Q406" i="1"/>
  <c r="U406" i="1" s="1"/>
  <c r="AG406" i="1" s="1"/>
  <c r="Q296" i="1"/>
  <c r="U296" i="1" s="1"/>
  <c r="AG296" i="1" s="1"/>
  <c r="Q72" i="1"/>
  <c r="U72" i="1" s="1"/>
  <c r="AG72" i="1" s="1"/>
  <c r="Q71" i="1"/>
  <c r="U71" i="1" s="1"/>
  <c r="AG71" i="1" s="1"/>
  <c r="Q312" i="1"/>
  <c r="U312" i="1" s="1"/>
  <c r="AG312" i="1" s="1"/>
  <c r="Q314" i="1"/>
  <c r="U314" i="1" s="1"/>
  <c r="AG314" i="1" s="1"/>
  <c r="Q279" i="1"/>
  <c r="U279" i="1" s="1"/>
  <c r="AG279" i="1" s="1"/>
  <c r="Q289" i="1"/>
  <c r="U289" i="1" s="1"/>
  <c r="AG289" i="1" s="1"/>
  <c r="Q286" i="1"/>
  <c r="U286" i="1" s="1"/>
  <c r="AG286" i="1" s="1"/>
  <c r="Q284" i="1"/>
  <c r="U284" i="1" s="1"/>
  <c r="Q338" i="1"/>
  <c r="U338" i="1" s="1"/>
  <c r="AG338" i="1" s="1"/>
  <c r="Q341" i="1"/>
  <c r="U341" i="1" s="1"/>
  <c r="AG341" i="1" s="1"/>
  <c r="Q343" i="1"/>
  <c r="U343" i="1" s="1"/>
  <c r="AG343" i="1" s="1"/>
  <c r="Q35" i="1"/>
  <c r="U35" i="1" s="1"/>
  <c r="AG35" i="1" s="1"/>
  <c r="Q25" i="1"/>
  <c r="U25" i="1" s="1"/>
  <c r="Q23" i="1"/>
  <c r="U23" i="1" s="1"/>
  <c r="Q311" i="1"/>
  <c r="U311" i="1" s="1"/>
  <c r="Q313" i="1"/>
  <c r="U313" i="1" s="1"/>
  <c r="AG313" i="1" s="1"/>
  <c r="Q278" i="1"/>
  <c r="U278" i="1" s="1"/>
  <c r="AG278" i="1" s="1"/>
  <c r="Q288" i="1"/>
  <c r="U288" i="1" s="1"/>
  <c r="AG288" i="1" s="1"/>
  <c r="Q285" i="1"/>
  <c r="U285" i="1" s="1"/>
  <c r="AG285" i="1" s="1"/>
  <c r="Q283" i="1"/>
  <c r="U283" i="1" s="1"/>
  <c r="AG283" i="1" s="1"/>
  <c r="Q337" i="1"/>
  <c r="U337" i="1" s="1"/>
  <c r="AG337" i="1" s="1"/>
  <c r="Q340" i="1"/>
  <c r="U340" i="1" s="1"/>
  <c r="AG340" i="1" s="1"/>
  <c r="Q342" i="1"/>
  <c r="U342" i="1" s="1"/>
  <c r="AG342" i="1" s="1"/>
  <c r="Q34" i="1"/>
  <c r="U34" i="1" s="1"/>
  <c r="AG34" i="1" s="1"/>
  <c r="Q24" i="1"/>
  <c r="U24" i="1" s="1"/>
  <c r="AG24" i="1" s="1"/>
  <c r="Q22" i="1"/>
  <c r="U22" i="1" s="1"/>
  <c r="AG22" i="1" s="1"/>
  <c r="Q310" i="1"/>
  <c r="U310" i="1" s="1"/>
  <c r="AG310" i="1" s="1"/>
  <c r="Q315" i="1"/>
  <c r="U315" i="1" s="1"/>
  <c r="AG315" i="1" s="1"/>
  <c r="Q277" i="1"/>
  <c r="U277" i="1" s="1"/>
  <c r="AG277" i="1" s="1"/>
  <c r="Q280" i="1"/>
  <c r="U280" i="1" s="1"/>
  <c r="AG280" i="1" s="1"/>
  <c r="Q287" i="1"/>
  <c r="U287" i="1" s="1"/>
  <c r="AG287" i="1" s="1"/>
  <c r="Q282" i="1"/>
  <c r="U282" i="1" s="1"/>
  <c r="AG282" i="1" s="1"/>
  <c r="Q281" i="1"/>
  <c r="U281" i="1" s="1"/>
  <c r="AG281" i="1" s="1"/>
  <c r="Q336" i="1"/>
  <c r="U336" i="1" s="1"/>
  <c r="Q335" i="1"/>
  <c r="U335" i="1" s="1"/>
  <c r="AG335" i="1" s="1"/>
  <c r="Q339" i="1"/>
  <c r="U339" i="1" s="1"/>
  <c r="AG339" i="1" s="1"/>
  <c r="Q33" i="1"/>
  <c r="U33" i="1" s="1"/>
  <c r="Q21" i="1"/>
  <c r="U21" i="1" s="1"/>
  <c r="AG21" i="1" s="1"/>
  <c r="Q20" i="1"/>
  <c r="U20" i="1" s="1"/>
  <c r="Q502" i="1"/>
  <c r="U502" i="1" s="1"/>
  <c r="AG502" i="1" s="1"/>
  <c r="Q141" i="1"/>
  <c r="U141" i="1" s="1"/>
  <c r="AG141" i="1" s="1"/>
  <c r="Q140" i="1"/>
  <c r="U140" i="1" s="1"/>
  <c r="AG140" i="1" s="1"/>
  <c r="Q146" i="1"/>
  <c r="U146" i="1" s="1"/>
  <c r="AG146" i="1" s="1"/>
  <c r="Q136" i="1"/>
  <c r="U136" i="1" s="1"/>
  <c r="AG136" i="1" s="1"/>
  <c r="Q145" i="1"/>
  <c r="U145" i="1" s="1"/>
  <c r="AG145" i="1" s="1"/>
  <c r="Q500" i="1"/>
  <c r="U500" i="1" s="1"/>
  <c r="AG500" i="1" s="1"/>
  <c r="Q501" i="1"/>
  <c r="U501" i="1" s="1"/>
  <c r="AG501" i="1" s="1"/>
  <c r="Q139" i="1"/>
  <c r="U139" i="1" s="1"/>
  <c r="AG139" i="1" s="1"/>
  <c r="Q123" i="1"/>
  <c r="U123" i="1" s="1"/>
  <c r="AG123" i="1" s="1"/>
  <c r="Q138" i="1"/>
  <c r="U138" i="1" s="1"/>
  <c r="AG138" i="1" s="1"/>
  <c r="Q144" i="1"/>
  <c r="U144" i="1" s="1"/>
  <c r="AG144" i="1" s="1"/>
  <c r="Q135" i="1"/>
  <c r="U135" i="1" s="1"/>
  <c r="AG135" i="1" s="1"/>
  <c r="Q143" i="1"/>
  <c r="U143" i="1" s="1"/>
  <c r="P560" i="1"/>
  <c r="P519" i="1"/>
  <c r="P535" i="1"/>
  <c r="P556" i="1"/>
  <c r="P564" i="1"/>
  <c r="P544" i="1"/>
  <c r="P397" i="1"/>
  <c r="P530" i="1"/>
  <c r="P514" i="1"/>
  <c r="P548" i="1"/>
  <c r="P352" i="1"/>
  <c r="P539" i="1"/>
  <c r="P523" i="1"/>
  <c r="P424" i="1"/>
  <c r="P552" i="1"/>
  <c r="P529" i="1"/>
  <c r="P406" i="1"/>
  <c r="P296" i="1"/>
  <c r="P72" i="1"/>
  <c r="P71" i="1"/>
  <c r="P312" i="1"/>
  <c r="P314" i="1"/>
  <c r="P279" i="1"/>
  <c r="P289" i="1"/>
  <c r="P286" i="1"/>
  <c r="P284" i="1"/>
  <c r="P338" i="1"/>
  <c r="P341" i="1"/>
  <c r="P343" i="1"/>
  <c r="P35" i="1"/>
  <c r="P25" i="1"/>
  <c r="P23" i="1"/>
  <c r="P311" i="1"/>
  <c r="P313" i="1"/>
  <c r="P278" i="1"/>
  <c r="P288" i="1"/>
  <c r="P285" i="1"/>
  <c r="P283" i="1"/>
  <c r="P337" i="1"/>
  <c r="P340" i="1"/>
  <c r="P342" i="1"/>
  <c r="P34" i="1"/>
  <c r="P24" i="1"/>
  <c r="P22" i="1"/>
  <c r="P310" i="1"/>
  <c r="P315" i="1"/>
  <c r="P277" i="1"/>
  <c r="P280" i="1"/>
  <c r="P287" i="1"/>
  <c r="P282" i="1"/>
  <c r="P281" i="1"/>
  <c r="P336" i="1"/>
  <c r="P335" i="1"/>
  <c r="P339" i="1"/>
  <c r="P33" i="1"/>
  <c r="P21" i="1"/>
  <c r="P20" i="1"/>
  <c r="P502" i="1"/>
  <c r="P141" i="1"/>
  <c r="P140" i="1"/>
  <c r="P146" i="1"/>
  <c r="P136" i="1"/>
  <c r="P145" i="1"/>
  <c r="P500" i="1"/>
  <c r="P501" i="1"/>
  <c r="P139" i="1"/>
  <c r="P123" i="1"/>
  <c r="P138" i="1"/>
  <c r="P144" i="1"/>
  <c r="P135" i="1"/>
  <c r="P143" i="1"/>
  <c r="N483" i="1"/>
  <c r="U483" i="1" s="1"/>
  <c r="AG483" i="1" s="1"/>
  <c r="N496" i="1"/>
  <c r="U496" i="1" s="1"/>
  <c r="AG496" i="1" s="1"/>
  <c r="N499" i="1"/>
  <c r="U499" i="1" s="1"/>
  <c r="AG499" i="1" s="1"/>
  <c r="N327" i="1"/>
  <c r="U327" i="1" s="1"/>
  <c r="AG327" i="1" s="1"/>
  <c r="N111" i="1"/>
  <c r="U111" i="1" s="1"/>
  <c r="AG111" i="1" s="1"/>
  <c r="N114" i="1"/>
  <c r="U114" i="1" s="1"/>
  <c r="N115" i="1"/>
  <c r="U115" i="1" s="1"/>
  <c r="AG115" i="1" s="1"/>
  <c r="N117" i="1"/>
  <c r="U117" i="1" s="1"/>
  <c r="AG117" i="1" s="1"/>
  <c r="N116" i="1"/>
  <c r="U116" i="1" s="1"/>
  <c r="N112" i="1"/>
  <c r="U112" i="1" s="1"/>
  <c r="N326" i="1"/>
  <c r="U326" i="1" s="1"/>
  <c r="AG326" i="1" s="1"/>
  <c r="N332" i="1"/>
  <c r="U332" i="1" s="1"/>
  <c r="AG332" i="1" s="1"/>
  <c r="N126" i="1"/>
  <c r="U126" i="1" s="1"/>
  <c r="AG126" i="1" s="1"/>
  <c r="N363" i="1"/>
  <c r="U363" i="1" s="1"/>
  <c r="AG363" i="1" s="1"/>
  <c r="N148" i="1"/>
  <c r="U148" i="1" s="1"/>
  <c r="AG148" i="1" s="1"/>
  <c r="N137" i="1"/>
  <c r="U137" i="1" s="1"/>
  <c r="AG137" i="1" s="1"/>
  <c r="N147" i="1"/>
  <c r="U147" i="1" s="1"/>
  <c r="AG147" i="1" s="1"/>
  <c r="N328" i="1"/>
  <c r="U328" i="1" s="1"/>
  <c r="AG328" i="1" s="1"/>
  <c r="N317" i="1"/>
  <c r="U317" i="1" s="1"/>
  <c r="AG317" i="1" s="1"/>
  <c r="N331" i="1"/>
  <c r="U331" i="1" s="1"/>
  <c r="AG331" i="1" s="1"/>
  <c r="N376" i="1"/>
  <c r="U376" i="1" s="1"/>
  <c r="AG376" i="1" s="1"/>
  <c r="N375" i="1"/>
  <c r="U375" i="1" s="1"/>
  <c r="AG375" i="1" s="1"/>
  <c r="N377" i="1"/>
  <c r="U377" i="1" s="1"/>
  <c r="AG377" i="1" s="1"/>
  <c r="N379" i="1"/>
  <c r="U379" i="1" s="1"/>
  <c r="AG379" i="1" s="1"/>
  <c r="N378" i="1"/>
  <c r="U378" i="1" s="1"/>
  <c r="AG378" i="1" s="1"/>
  <c r="N369" i="1"/>
  <c r="U369" i="1" s="1"/>
  <c r="AG369" i="1" s="1"/>
  <c r="N381" i="1"/>
  <c r="U381" i="1" s="1"/>
  <c r="N325" i="1"/>
  <c r="U325" i="1" s="1"/>
  <c r="AG325" i="1" s="1"/>
  <c r="N330" i="1"/>
  <c r="U330" i="1" s="1"/>
  <c r="AG330" i="1" s="1"/>
  <c r="N368" i="1"/>
  <c r="U368" i="1" s="1"/>
  <c r="AG368" i="1" s="1"/>
  <c r="N113" i="1"/>
  <c r="U113" i="1" s="1"/>
  <c r="N374" i="1"/>
  <c r="U374" i="1" s="1"/>
  <c r="AG374" i="1" s="1"/>
  <c r="N110" i="1"/>
  <c r="U110" i="1" s="1"/>
  <c r="AG110" i="1" s="1"/>
  <c r="N142" i="1"/>
  <c r="U142" i="1" s="1"/>
  <c r="AG142" i="1" s="1"/>
  <c r="N380" i="1"/>
  <c r="U380" i="1" s="1"/>
  <c r="AG380" i="1" s="1"/>
  <c r="M483" i="1"/>
  <c r="M496" i="1"/>
  <c r="M499" i="1"/>
  <c r="M327" i="1"/>
  <c r="M111" i="1"/>
  <c r="M114" i="1"/>
  <c r="M115" i="1"/>
  <c r="M117" i="1"/>
  <c r="M116" i="1"/>
  <c r="M112" i="1"/>
  <c r="M326" i="1"/>
  <c r="M332" i="1"/>
  <c r="M126" i="1"/>
  <c r="M363" i="1"/>
  <c r="M148" i="1"/>
  <c r="M137" i="1"/>
  <c r="M147" i="1"/>
  <c r="M328" i="1"/>
  <c r="M317" i="1"/>
  <c r="M331" i="1"/>
  <c r="M376" i="1"/>
  <c r="M375" i="1"/>
  <c r="M377" i="1"/>
  <c r="M379" i="1"/>
  <c r="M378" i="1"/>
  <c r="M369" i="1"/>
  <c r="M381" i="1"/>
  <c r="M325" i="1"/>
  <c r="M330" i="1"/>
  <c r="M368" i="1"/>
  <c r="M113" i="1"/>
  <c r="M374" i="1"/>
  <c r="M110" i="1"/>
  <c r="M142" i="1"/>
  <c r="M380" i="1"/>
  <c r="J469" i="1"/>
  <c r="J466" i="1"/>
  <c r="J420" i="1"/>
  <c r="J468" i="1"/>
  <c r="J467" i="1"/>
  <c r="AA559" i="1"/>
  <c r="AA518" i="1"/>
  <c r="AA534" i="1"/>
  <c r="AA555" i="1"/>
  <c r="AA563" i="1"/>
  <c r="AA486" i="1"/>
  <c r="AA543" i="1"/>
  <c r="AA528" i="1"/>
  <c r="AA512" i="1"/>
  <c r="AA547" i="1"/>
  <c r="AA538" i="1"/>
  <c r="AA522" i="1"/>
  <c r="AA482" i="1"/>
  <c r="AA551" i="1"/>
  <c r="AA527" i="1"/>
  <c r="AA511" i="1"/>
  <c r="AA505" i="1"/>
  <c r="AA558" i="1"/>
  <c r="AA517" i="1"/>
  <c r="AA533" i="1"/>
  <c r="AA554" i="1"/>
  <c r="AA562" i="1"/>
  <c r="AA485" i="1"/>
  <c r="AA542" i="1"/>
  <c r="AA526" i="1"/>
  <c r="AA510" i="1"/>
  <c r="AA546" i="1"/>
  <c r="AA537" i="1"/>
  <c r="AA521" i="1"/>
  <c r="AA481" i="1"/>
  <c r="AA550" i="1"/>
  <c r="AA525" i="1"/>
  <c r="AA509" i="1"/>
  <c r="AA504" i="1"/>
  <c r="H463" i="1"/>
  <c r="U463" i="1" s="1"/>
  <c r="AG463" i="1" s="1"/>
  <c r="G463" i="1"/>
  <c r="F463" i="1"/>
  <c r="H427" i="1"/>
  <c r="U427" i="1" s="1"/>
  <c r="AG427" i="1" s="1"/>
  <c r="G427" i="1"/>
  <c r="F427" i="1"/>
  <c r="H460" i="1"/>
  <c r="U460" i="1" s="1"/>
  <c r="AG460" i="1" s="1"/>
  <c r="G460" i="1"/>
  <c r="F460" i="1"/>
  <c r="H462" i="1"/>
  <c r="U462" i="1" s="1"/>
  <c r="AG462" i="1" s="1"/>
  <c r="G462" i="1"/>
  <c r="F462" i="1"/>
  <c r="H426" i="1"/>
  <c r="U426" i="1" s="1"/>
  <c r="AG426" i="1" s="1"/>
  <c r="G426" i="1"/>
  <c r="F426" i="1"/>
  <c r="H459" i="1"/>
  <c r="U459" i="1" s="1"/>
  <c r="AG459" i="1" s="1"/>
  <c r="G459" i="1"/>
  <c r="F459" i="1"/>
  <c r="AI134" i="2" l="1"/>
  <c r="AG134" i="2"/>
  <c r="AI104" i="2"/>
  <c r="AJ104" i="2" s="1"/>
  <c r="AG104" i="2"/>
  <c r="AI72" i="2"/>
  <c r="AJ72" i="2" s="1"/>
  <c r="AI151" i="2"/>
  <c r="AG151" i="2"/>
  <c r="AJ151" i="2" s="1"/>
  <c r="AG501" i="2"/>
  <c r="AI501" i="2"/>
  <c r="AJ501" i="2" s="1"/>
  <c r="AI146" i="2"/>
  <c r="AG146" i="2"/>
  <c r="AJ360" i="2"/>
  <c r="AI9" i="2"/>
  <c r="AJ9" i="2" s="1"/>
  <c r="AI13" i="2"/>
  <c r="AJ13" i="2" s="1"/>
  <c r="AJ50" i="2"/>
  <c r="AI68" i="2"/>
  <c r="AJ68" i="2" s="1"/>
  <c r="AI142" i="2"/>
  <c r="AG142" i="2"/>
  <c r="AJ188" i="2"/>
  <c r="AI202" i="2"/>
  <c r="AG202" i="2"/>
  <c r="AG336" i="2"/>
  <c r="AI336" i="2"/>
  <c r="AI569" i="2"/>
  <c r="AG569" i="2"/>
  <c r="AI112" i="2"/>
  <c r="AG112" i="2"/>
  <c r="AI159" i="2"/>
  <c r="AG159" i="2"/>
  <c r="AI458" i="2"/>
  <c r="AJ458" i="2" s="1"/>
  <c r="AG458" i="2"/>
  <c r="AJ3" i="2"/>
  <c r="AJ31" i="2"/>
  <c r="AG342" i="2"/>
  <c r="AI342" i="2"/>
  <c r="AJ342" i="2" s="1"/>
  <c r="AJ106" i="2"/>
  <c r="AJ152" i="2"/>
  <c r="AI209" i="2"/>
  <c r="AJ209" i="2" s="1"/>
  <c r="AI505" i="2"/>
  <c r="AG505" i="2"/>
  <c r="AI518" i="2"/>
  <c r="AJ518" i="2" s="1"/>
  <c r="AI526" i="2"/>
  <c r="AJ526" i="2" s="1"/>
  <c r="AI537" i="2"/>
  <c r="AJ537" i="2" s="1"/>
  <c r="AI11" i="2"/>
  <c r="AJ11" i="2" s="1"/>
  <c r="AI20" i="2"/>
  <c r="AJ20" i="2" s="1"/>
  <c r="AI36" i="2"/>
  <c r="AI79" i="2"/>
  <c r="AJ79" i="2" s="1"/>
  <c r="AI110" i="2"/>
  <c r="AI120" i="2"/>
  <c r="AJ120" i="2" s="1"/>
  <c r="AJ128" i="2"/>
  <c r="AI140" i="2"/>
  <c r="AJ140" i="2" s="1"/>
  <c r="AI156" i="2"/>
  <c r="AJ156" i="2" s="1"/>
  <c r="AI171" i="2"/>
  <c r="AJ171" i="2" s="1"/>
  <c r="AI176" i="2"/>
  <c r="AJ176" i="2" s="1"/>
  <c r="AI180" i="2"/>
  <c r="AJ180" i="2" s="1"/>
  <c r="AI186" i="2"/>
  <c r="AJ186" i="2" s="1"/>
  <c r="AJ198" i="2"/>
  <c r="AI207" i="2"/>
  <c r="AJ207" i="2" s="1"/>
  <c r="AI231" i="2"/>
  <c r="AJ231" i="2" s="1"/>
  <c r="AI256" i="2"/>
  <c r="AJ256" i="2" s="1"/>
  <c r="AI269" i="2"/>
  <c r="AJ269" i="2" s="1"/>
  <c r="AI340" i="2"/>
  <c r="AJ340" i="2" s="1"/>
  <c r="AI347" i="2"/>
  <c r="AJ347" i="2" s="1"/>
  <c r="AI349" i="2"/>
  <c r="AJ349" i="2" s="1"/>
  <c r="AI372" i="2"/>
  <c r="AJ372" i="2" s="1"/>
  <c r="AI484" i="2"/>
  <c r="J16" i="3"/>
  <c r="AI124" i="2"/>
  <c r="AJ124" i="2" s="1"/>
  <c r="AI74" i="2"/>
  <c r="AJ74" i="2" s="1"/>
  <c r="AI160" i="2"/>
  <c r="AJ160" i="2" s="1"/>
  <c r="AI225" i="2"/>
  <c r="AJ225" i="2" s="1"/>
  <c r="AG409" i="2"/>
  <c r="AI409" i="2"/>
  <c r="AJ409" i="2" s="1"/>
  <c r="AI424" i="2"/>
  <c r="AJ424" i="2" s="1"/>
  <c r="AI452" i="2"/>
  <c r="AJ452" i="2" s="1"/>
  <c r="AI562" i="2"/>
  <c r="AJ562" i="2" s="1"/>
  <c r="AI84" i="2"/>
  <c r="AJ84" i="2" s="1"/>
  <c r="AI101" i="2"/>
  <c r="AJ101" i="2" s="1"/>
  <c r="AI131" i="2"/>
  <c r="AJ131" i="2" s="1"/>
  <c r="AI149" i="2"/>
  <c r="AJ149" i="2" s="1"/>
  <c r="AG155" i="2"/>
  <c r="AJ155" i="2" s="1"/>
  <c r="AI194" i="2"/>
  <c r="AG210" i="2"/>
  <c r="AG214" i="2"/>
  <c r="AI223" i="2"/>
  <c r="AJ223" i="2" s="1"/>
  <c r="AI241" i="2"/>
  <c r="AJ241" i="2" s="1"/>
  <c r="AI245" i="2"/>
  <c r="AJ245" i="2" s="1"/>
  <c r="AI247" i="2"/>
  <c r="AI250" i="2"/>
  <c r="AI271" i="2"/>
  <c r="AJ271" i="2" s="1"/>
  <c r="AI275" i="2"/>
  <c r="AJ275" i="2" s="1"/>
  <c r="AG360" i="2"/>
  <c r="AG362" i="2"/>
  <c r="AJ362" i="2" s="1"/>
  <c r="AI370" i="2"/>
  <c r="AJ370" i="2" s="1"/>
  <c r="AI396" i="2"/>
  <c r="AJ396" i="2" s="1"/>
  <c r="AI454" i="2"/>
  <c r="AI466" i="2"/>
  <c r="AG517" i="2"/>
  <c r="AI517" i="2"/>
  <c r="AJ517" i="2" s="1"/>
  <c r="AI534" i="2"/>
  <c r="AJ534" i="2" s="1"/>
  <c r="AI554" i="2"/>
  <c r="AJ554" i="2" s="1"/>
  <c r="AI92" i="2"/>
  <c r="AJ92" i="2" s="1"/>
  <c r="AI70" i="2"/>
  <c r="AI227" i="2"/>
  <c r="AJ227" i="2" s="1"/>
  <c r="AJ332" i="2"/>
  <c r="AI579" i="2"/>
  <c r="AJ579" i="2" s="1"/>
  <c r="AI4" i="2"/>
  <c r="AI8" i="2"/>
  <c r="AJ8" i="2" s="1"/>
  <c r="AI59" i="2"/>
  <c r="AJ59" i="2" s="1"/>
  <c r="AI80" i="2"/>
  <c r="AJ80" i="2" s="1"/>
  <c r="AI105" i="2"/>
  <c r="AJ105" i="2" s="1"/>
  <c r="AI123" i="2"/>
  <c r="AJ123" i="2" s="1"/>
  <c r="AJ129" i="2"/>
  <c r="AI135" i="2"/>
  <c r="AJ135" i="2" s="1"/>
  <c r="AI153" i="2"/>
  <c r="AI185" i="2"/>
  <c r="AJ185" i="2" s="1"/>
  <c r="AG194" i="2"/>
  <c r="AI212" i="2"/>
  <c r="AJ212" i="2" s="1"/>
  <c r="AI230" i="2"/>
  <c r="AG230" i="2"/>
  <c r="AI268" i="2"/>
  <c r="AI286" i="2"/>
  <c r="AJ286" i="2" s="1"/>
  <c r="AI322" i="2"/>
  <c r="AJ322" i="2" s="1"/>
  <c r="AI343" i="2"/>
  <c r="AJ343" i="2" s="1"/>
  <c r="AI368" i="2"/>
  <c r="AJ368" i="2" s="1"/>
  <c r="AI389" i="2"/>
  <c r="AJ389" i="2" s="1"/>
  <c r="AI407" i="2"/>
  <c r="AJ407" i="2" s="1"/>
  <c r="AI462" i="2"/>
  <c r="AG466" i="2"/>
  <c r="AI502" i="2"/>
  <c r="AG502" i="2"/>
  <c r="AI525" i="2"/>
  <c r="AJ525" i="2" s="1"/>
  <c r="AI578" i="2"/>
  <c r="AJ578" i="2" s="1"/>
  <c r="AG578" i="2"/>
  <c r="AI193" i="2"/>
  <c r="AJ431" i="2"/>
  <c r="AI65" i="2"/>
  <c r="AI144" i="2"/>
  <c r="AI229" i="2"/>
  <c r="AJ229" i="2" s="1"/>
  <c r="AJ450" i="2"/>
  <c r="AI19" i="2"/>
  <c r="AJ19" i="2" s="1"/>
  <c r="AI66" i="2"/>
  <c r="AJ66" i="2" s="1"/>
  <c r="AG100" i="2"/>
  <c r="AI109" i="2"/>
  <c r="AJ109" i="2" s="1"/>
  <c r="AI139" i="2"/>
  <c r="AJ139" i="2" s="1"/>
  <c r="AI157" i="2"/>
  <c r="AJ157" i="2" s="1"/>
  <c r="AI206" i="2"/>
  <c r="AI226" i="2"/>
  <c r="AJ226" i="2" s="1"/>
  <c r="AG226" i="2"/>
  <c r="AG268" i="2"/>
  <c r="AI282" i="2"/>
  <c r="AI297" i="2"/>
  <c r="AJ297" i="2" s="1"/>
  <c r="AI301" i="2"/>
  <c r="AJ301" i="2" s="1"/>
  <c r="AI305" i="2"/>
  <c r="AJ305" i="2" s="1"/>
  <c r="AI325" i="2"/>
  <c r="AJ325" i="2" s="1"/>
  <c r="AI327" i="2"/>
  <c r="AJ327" i="2" s="1"/>
  <c r="AI329" i="2"/>
  <c r="AJ329" i="2" s="1"/>
  <c r="AI339" i="2"/>
  <c r="AJ339" i="2" s="1"/>
  <c r="AI341" i="2"/>
  <c r="AJ341" i="2" s="1"/>
  <c r="AJ346" i="2"/>
  <c r="AI365" i="2"/>
  <c r="AI377" i="2"/>
  <c r="AJ377" i="2" s="1"/>
  <c r="AI381" i="2"/>
  <c r="AJ381" i="2" s="1"/>
  <c r="AI385" i="2"/>
  <c r="AJ385" i="2" s="1"/>
  <c r="AI391" i="2"/>
  <c r="AJ391" i="2" s="1"/>
  <c r="AI405" i="2"/>
  <c r="AJ405" i="2" s="1"/>
  <c r="AI571" i="2"/>
  <c r="AJ571" i="2" s="1"/>
  <c r="AI580" i="2"/>
  <c r="AJ580" i="2" s="1"/>
  <c r="AI200" i="2"/>
  <c r="AI338" i="2"/>
  <c r="AJ338" i="2" s="1"/>
  <c r="AI47" i="2"/>
  <c r="AJ47" i="2" s="1"/>
  <c r="AI108" i="2"/>
  <c r="AJ108" i="2" s="1"/>
  <c r="AI138" i="2"/>
  <c r="AJ138" i="2" s="1"/>
  <c r="AJ189" i="2"/>
  <c r="AJ270" i="2"/>
  <c r="AI320" i="2"/>
  <c r="AJ320" i="2" s="1"/>
  <c r="AI524" i="2"/>
  <c r="AG524" i="2"/>
  <c r="AI539" i="2"/>
  <c r="AJ539" i="2" s="1"/>
  <c r="AG574" i="2"/>
  <c r="AI574" i="2"/>
  <c r="AJ574" i="2" s="1"/>
  <c r="AI285" i="2"/>
  <c r="AJ285" i="2" s="1"/>
  <c r="AI311" i="2"/>
  <c r="AI335" i="2"/>
  <c r="AJ335" i="2" s="1"/>
  <c r="AI359" i="2"/>
  <c r="AJ359" i="2" s="1"/>
  <c r="AI401" i="2"/>
  <c r="AJ401" i="2" s="1"/>
  <c r="AI474" i="2"/>
  <c r="AJ474" i="2" s="1"/>
  <c r="AI483" i="2"/>
  <c r="AJ483" i="2" s="1"/>
  <c r="AI510" i="2"/>
  <c r="AJ510" i="2" s="1"/>
  <c r="AI557" i="2"/>
  <c r="AJ557" i="2" s="1"/>
  <c r="AI559" i="2"/>
  <c r="AJ559" i="2" s="1"/>
  <c r="AI585" i="2"/>
  <c r="H14" i="3"/>
  <c r="AI211" i="2"/>
  <c r="AJ211" i="2" s="1"/>
  <c r="AI213" i="2"/>
  <c r="AJ213" i="2" s="1"/>
  <c r="AI215" i="2"/>
  <c r="AI251" i="2"/>
  <c r="AJ251" i="2" s="1"/>
  <c r="AI289" i="2"/>
  <c r="AJ289" i="2" s="1"/>
  <c r="AG311" i="2"/>
  <c r="AI337" i="2"/>
  <c r="AJ337" i="2" s="1"/>
  <c r="AI364" i="2"/>
  <c r="AJ364" i="2" s="1"/>
  <c r="AI367" i="2"/>
  <c r="AJ367" i="2" s="1"/>
  <c r="AJ390" i="2"/>
  <c r="AI451" i="2"/>
  <c r="AI463" i="2"/>
  <c r="AJ463" i="2" s="1"/>
  <c r="AI465" i="2"/>
  <c r="AJ465" i="2" s="1"/>
  <c r="AI467" i="2"/>
  <c r="AG474" i="2"/>
  <c r="AI512" i="2"/>
  <c r="AJ512" i="2" s="1"/>
  <c r="AI538" i="2"/>
  <c r="AJ538" i="2" s="1"/>
  <c r="AI540" i="2"/>
  <c r="AJ540" i="2" s="1"/>
  <c r="AI564" i="2"/>
  <c r="AJ564" i="2" s="1"/>
  <c r="AI568" i="2"/>
  <c r="AJ568" i="2" s="1"/>
  <c r="AG585" i="2"/>
  <c r="AJ413" i="2"/>
  <c r="AI457" i="2"/>
  <c r="AJ457" i="2" s="1"/>
  <c r="AI459" i="2"/>
  <c r="AI485" i="2"/>
  <c r="AJ485" i="2" s="1"/>
  <c r="AI514" i="2"/>
  <c r="AJ514" i="2" s="1"/>
  <c r="AI552" i="2"/>
  <c r="AJ552" i="2" s="1"/>
  <c r="AI294" i="2"/>
  <c r="AJ294" i="2" s="1"/>
  <c r="AI308" i="2"/>
  <c r="AJ308" i="2" s="1"/>
  <c r="AI310" i="2"/>
  <c r="AJ310" i="2" s="1"/>
  <c r="AI312" i="2"/>
  <c r="AJ312" i="2" s="1"/>
  <c r="AI331" i="2"/>
  <c r="AJ331" i="2" s="1"/>
  <c r="AI351" i="2"/>
  <c r="AJ351" i="2" s="1"/>
  <c r="AI353" i="2"/>
  <c r="AJ353" i="2" s="1"/>
  <c r="AI426" i="2"/>
  <c r="AJ426" i="2" s="1"/>
  <c r="AI473" i="2"/>
  <c r="AJ473" i="2" s="1"/>
  <c r="AI475" i="2"/>
  <c r="AI481" i="2"/>
  <c r="AJ481" i="2" s="1"/>
  <c r="AI503" i="2"/>
  <c r="AJ503" i="2" s="1"/>
  <c r="AI522" i="2"/>
  <c r="AJ522" i="2" s="1"/>
  <c r="AI584" i="2"/>
  <c r="AJ584" i="2" s="1"/>
  <c r="AI219" i="2"/>
  <c r="AI234" i="2"/>
  <c r="AI264" i="2"/>
  <c r="AJ264" i="2" s="1"/>
  <c r="AI281" i="2"/>
  <c r="AJ281" i="2" s="1"/>
  <c r="AI298" i="2"/>
  <c r="AI319" i="2"/>
  <c r="AI333" i="2"/>
  <c r="AJ333" i="2" s="1"/>
  <c r="AI355" i="2"/>
  <c r="AJ355" i="2" s="1"/>
  <c r="AI357" i="2"/>
  <c r="AJ357" i="2" s="1"/>
  <c r="AI374" i="2"/>
  <c r="AJ374" i="2" s="1"/>
  <c r="AI428" i="2"/>
  <c r="AJ428" i="2" s="1"/>
  <c r="AI447" i="2"/>
  <c r="AJ447" i="2" s="1"/>
  <c r="AI449" i="2"/>
  <c r="AJ449" i="2" s="1"/>
  <c r="AI471" i="2"/>
  <c r="AJ471" i="2" s="1"/>
  <c r="AI536" i="2"/>
  <c r="AJ536" i="2" s="1"/>
  <c r="AI553" i="2"/>
  <c r="AJ553" i="2" s="1"/>
  <c r="AG555" i="2"/>
  <c r="AJ555" i="2" s="1"/>
  <c r="AI572" i="2"/>
  <c r="AJ572" i="2" s="1"/>
  <c r="I14" i="3"/>
  <c r="J5" i="3"/>
  <c r="AI38" i="2"/>
  <c r="AG38" i="2"/>
  <c r="AG103" i="2"/>
  <c r="AI103" i="2"/>
  <c r="AJ103" i="2" s="1"/>
  <c r="AG111" i="2"/>
  <c r="AI111" i="2"/>
  <c r="AJ111" i="2" s="1"/>
  <c r="AJ36" i="2"/>
  <c r="AI71" i="2"/>
  <c r="AJ71" i="2" s="1"/>
  <c r="AI95" i="2"/>
  <c r="AG95" i="2"/>
  <c r="AJ136" i="2"/>
  <c r="AJ144" i="2"/>
  <c r="AG150" i="2"/>
  <c r="AI150" i="2"/>
  <c r="AJ150" i="2" s="1"/>
  <c r="AJ153" i="2"/>
  <c r="AG158" i="2"/>
  <c r="AI158" i="2"/>
  <c r="AI174" i="2"/>
  <c r="AJ174" i="2" s="1"/>
  <c r="AI178" i="2"/>
  <c r="AJ178" i="2" s="1"/>
  <c r="AI182" i="2"/>
  <c r="AJ182" i="2" s="1"/>
  <c r="AJ55" i="2"/>
  <c r="AJ65" i="2"/>
  <c r="AI78" i="2"/>
  <c r="AG78" i="2"/>
  <c r="AJ83" i="2"/>
  <c r="AI89" i="2"/>
  <c r="AJ89" i="2" s="1"/>
  <c r="AG133" i="2"/>
  <c r="AI133" i="2"/>
  <c r="AG141" i="2"/>
  <c r="AI141" i="2"/>
  <c r="AJ141" i="2" s="1"/>
  <c r="AI2" i="2"/>
  <c r="AI6" i="2"/>
  <c r="AJ6" i="2" s="1"/>
  <c r="AI12" i="2"/>
  <c r="AJ12" i="2" s="1"/>
  <c r="AI15" i="2"/>
  <c r="AJ15" i="2" s="1"/>
  <c r="AI22" i="2"/>
  <c r="AJ22" i="2" s="1"/>
  <c r="AI23" i="2"/>
  <c r="AJ23" i="2" s="1"/>
  <c r="AI26" i="2"/>
  <c r="AJ26" i="2" s="1"/>
  <c r="AI27" i="2"/>
  <c r="AJ27" i="2" s="1"/>
  <c r="AI34" i="2"/>
  <c r="AJ34" i="2" s="1"/>
  <c r="AI43" i="2"/>
  <c r="AJ43" i="2" s="1"/>
  <c r="AJ45" i="2"/>
  <c r="AI54" i="2"/>
  <c r="AG54" i="2"/>
  <c r="AI56" i="2"/>
  <c r="AG56" i="2"/>
  <c r="AI58" i="2"/>
  <c r="AG58" i="2"/>
  <c r="AI60" i="2"/>
  <c r="AG60" i="2"/>
  <c r="AI62" i="2"/>
  <c r="AG62" i="2"/>
  <c r="AJ70" i="2"/>
  <c r="AI75" i="2"/>
  <c r="AJ75" i="2" s="1"/>
  <c r="AI77" i="2"/>
  <c r="AJ77" i="2" s="1"/>
  <c r="AI82" i="2"/>
  <c r="AG82" i="2"/>
  <c r="AJ88" i="2"/>
  <c r="AI93" i="2"/>
  <c r="AJ93" i="2" s="1"/>
  <c r="AI94" i="2"/>
  <c r="AJ94" i="2" s="1"/>
  <c r="AI99" i="2"/>
  <c r="AG99" i="2"/>
  <c r="AJ102" i="2"/>
  <c r="AG107" i="2"/>
  <c r="AI107" i="2"/>
  <c r="AJ107" i="2" s="1"/>
  <c r="AJ110" i="2"/>
  <c r="AJ134" i="2"/>
  <c r="AJ142" i="2"/>
  <c r="AJ159" i="2"/>
  <c r="AJ193" i="2"/>
  <c r="AI40" i="2"/>
  <c r="AG40" i="2"/>
  <c r="AI73" i="2"/>
  <c r="AG73" i="2"/>
  <c r="AI91" i="2"/>
  <c r="AG91" i="2"/>
  <c r="AJ4" i="2"/>
  <c r="AJ32" i="2"/>
  <c r="AI10" i="2"/>
  <c r="AJ10" i="2" s="1"/>
  <c r="AI17" i="2"/>
  <c r="AJ17" i="2" s="1"/>
  <c r="AI18" i="2"/>
  <c r="AJ18" i="2" s="1"/>
  <c r="AI21" i="2"/>
  <c r="AJ21" i="2" s="1"/>
  <c r="AI25" i="2"/>
  <c r="AJ25" i="2" s="1"/>
  <c r="AI44" i="2"/>
  <c r="AG44" i="2"/>
  <c r="AI46" i="2"/>
  <c r="AG46" i="2"/>
  <c r="AI48" i="2"/>
  <c r="AG48" i="2"/>
  <c r="AI53" i="2"/>
  <c r="AJ53" i="2" s="1"/>
  <c r="AJ57" i="2"/>
  <c r="AJ61" i="2"/>
  <c r="AI69" i="2"/>
  <c r="AG69" i="2"/>
  <c r="AI81" i="2"/>
  <c r="AJ81" i="2" s="1"/>
  <c r="AI87" i="2"/>
  <c r="AG87" i="2"/>
  <c r="AI98" i="2"/>
  <c r="AJ98" i="2" s="1"/>
  <c r="AJ100" i="2"/>
  <c r="AJ119" i="2"/>
  <c r="AI121" i="2"/>
  <c r="AJ121" i="2" s="1"/>
  <c r="AI125" i="2"/>
  <c r="AJ125" i="2" s="1"/>
  <c r="AG137" i="2"/>
  <c r="AI137" i="2"/>
  <c r="AJ137" i="2" s="1"/>
  <c r="AG145" i="2"/>
  <c r="AI145" i="2"/>
  <c r="AG154" i="2"/>
  <c r="AI154" i="2"/>
  <c r="AJ154" i="2" s="1"/>
  <c r="AG169" i="2"/>
  <c r="AI169" i="2"/>
  <c r="AG175" i="2"/>
  <c r="AI175" i="2"/>
  <c r="AJ175" i="2" s="1"/>
  <c r="AG179" i="2"/>
  <c r="AI179" i="2"/>
  <c r="AI191" i="2"/>
  <c r="AJ191" i="2" s="1"/>
  <c r="AJ200" i="2"/>
  <c r="AG299" i="2"/>
  <c r="AI299" i="2"/>
  <c r="AJ299" i="2" s="1"/>
  <c r="AJ215" i="2"/>
  <c r="AI216" i="2"/>
  <c r="AJ216" i="2" s="1"/>
  <c r="AI217" i="2"/>
  <c r="AJ217" i="2" s="1"/>
  <c r="AG218" i="2"/>
  <c r="AJ218" i="2" s="1"/>
  <c r="AJ222" i="2"/>
  <c r="AI232" i="2"/>
  <c r="AJ232" i="2" s="1"/>
  <c r="AI233" i="2"/>
  <c r="AJ233" i="2" s="1"/>
  <c r="AG234" i="2"/>
  <c r="AJ234" i="2" s="1"/>
  <c r="AJ247" i="2"/>
  <c r="AI248" i="2"/>
  <c r="AJ248" i="2" s="1"/>
  <c r="AI249" i="2"/>
  <c r="AJ249" i="2" s="1"/>
  <c r="AG250" i="2"/>
  <c r="AI252" i="2"/>
  <c r="AJ252" i="2" s="1"/>
  <c r="AI254" i="2"/>
  <c r="AG254" i="2"/>
  <c r="AI260" i="2"/>
  <c r="AJ260" i="2" s="1"/>
  <c r="AI262" i="2"/>
  <c r="AG262" i="2"/>
  <c r="AJ282" i="2"/>
  <c r="AG287" i="2"/>
  <c r="AI287" i="2"/>
  <c r="AJ287" i="2" s="1"/>
  <c r="AJ298" i="2"/>
  <c r="AG303" i="2"/>
  <c r="AI303" i="2"/>
  <c r="AJ303" i="2" s="1"/>
  <c r="AI314" i="2"/>
  <c r="AJ314" i="2" s="1"/>
  <c r="AG315" i="2"/>
  <c r="AJ315" i="2" s="1"/>
  <c r="AJ196" i="2"/>
  <c r="AJ250" i="2"/>
  <c r="AG283" i="2"/>
  <c r="AI283" i="2"/>
  <c r="AJ283" i="2" s="1"/>
  <c r="AI388" i="2"/>
  <c r="AG388" i="2"/>
  <c r="AG565" i="2"/>
  <c r="AI565" i="2"/>
  <c r="AI118" i="2"/>
  <c r="AJ118" i="2" s="1"/>
  <c r="AI122" i="2"/>
  <c r="AJ122" i="2" s="1"/>
  <c r="AI195" i="2"/>
  <c r="AJ195" i="2" s="1"/>
  <c r="AI199" i="2"/>
  <c r="AJ199" i="2" s="1"/>
  <c r="AI203" i="2"/>
  <c r="AJ203" i="2" s="1"/>
  <c r="AI204" i="2"/>
  <c r="AJ204" i="2" s="1"/>
  <c r="AI205" i="2"/>
  <c r="AJ205" i="2" s="1"/>
  <c r="AG206" i="2"/>
  <c r="AJ210" i="2"/>
  <c r="AJ219" i="2"/>
  <c r="AI220" i="2"/>
  <c r="AJ220" i="2" s="1"/>
  <c r="AI221" i="2"/>
  <c r="AJ221" i="2" s="1"/>
  <c r="AG222" i="2"/>
  <c r="AJ235" i="2"/>
  <c r="AI236" i="2"/>
  <c r="AJ236" i="2" s="1"/>
  <c r="AI237" i="2"/>
  <c r="AJ237" i="2" s="1"/>
  <c r="AG238" i="2"/>
  <c r="AJ238" i="2" s="1"/>
  <c r="AJ242" i="2"/>
  <c r="AI272" i="2"/>
  <c r="AG272" i="2"/>
  <c r="AG291" i="2"/>
  <c r="AI291" i="2"/>
  <c r="AJ291" i="2" s="1"/>
  <c r="AJ302" i="2"/>
  <c r="AJ316" i="2"/>
  <c r="AI318" i="2"/>
  <c r="AJ318" i="2" s="1"/>
  <c r="AG319" i="2"/>
  <c r="AJ323" i="2"/>
  <c r="AG472" i="2"/>
  <c r="AI472" i="2"/>
  <c r="AJ214" i="2"/>
  <c r="AJ230" i="2"/>
  <c r="AJ246" i="2"/>
  <c r="AI258" i="2"/>
  <c r="AG258" i="2"/>
  <c r="AJ268" i="2"/>
  <c r="AG279" i="2"/>
  <c r="AI279" i="2"/>
  <c r="AG295" i="2"/>
  <c r="AI295" i="2"/>
  <c r="AJ295" i="2" s="1"/>
  <c r="AJ311" i="2"/>
  <c r="AJ328" i="2"/>
  <c r="AI421" i="2"/>
  <c r="AG421" i="2"/>
  <c r="AI255" i="2"/>
  <c r="AJ255" i="2" s="1"/>
  <c r="AI259" i="2"/>
  <c r="AJ259" i="2" s="1"/>
  <c r="AI263" i="2"/>
  <c r="AJ263" i="2" s="1"/>
  <c r="AI273" i="2"/>
  <c r="AJ273" i="2" s="1"/>
  <c r="AI280" i="2"/>
  <c r="AJ280" i="2" s="1"/>
  <c r="AI284" i="2"/>
  <c r="AJ284" i="2" s="1"/>
  <c r="AI288" i="2"/>
  <c r="AJ288" i="2" s="1"/>
  <c r="AI292" i="2"/>
  <c r="AJ292" i="2" s="1"/>
  <c r="AI296" i="2"/>
  <c r="AJ296" i="2" s="1"/>
  <c r="AI300" i="2"/>
  <c r="AJ300" i="2" s="1"/>
  <c r="AI304" i="2"/>
  <c r="AJ304" i="2" s="1"/>
  <c r="AI307" i="2"/>
  <c r="AJ307" i="2" s="1"/>
  <c r="AJ348" i="2"/>
  <c r="AJ356" i="2"/>
  <c r="AJ365" i="2"/>
  <c r="AI387" i="2"/>
  <c r="AJ387" i="2" s="1"/>
  <c r="AI395" i="2"/>
  <c r="AJ395" i="2" s="1"/>
  <c r="AI397" i="2"/>
  <c r="AG397" i="2"/>
  <c r="AI417" i="2"/>
  <c r="AJ417" i="2" s="1"/>
  <c r="AG417" i="2"/>
  <c r="AI442" i="2"/>
  <c r="AG442" i="2"/>
  <c r="AI470" i="2"/>
  <c r="AG470" i="2"/>
  <c r="AI480" i="2"/>
  <c r="AG480" i="2"/>
  <c r="AI277" i="2"/>
  <c r="AJ277" i="2" s="1"/>
  <c r="AI306" i="2"/>
  <c r="AJ306" i="2" s="1"/>
  <c r="AJ309" i="2"/>
  <c r="AJ313" i="2"/>
  <c r="AJ317" i="2"/>
  <c r="AJ321" i="2"/>
  <c r="AJ326" i="2"/>
  <c r="AJ330" i="2"/>
  <c r="AJ334" i="2"/>
  <c r="AJ350" i="2"/>
  <c r="AJ358" i="2"/>
  <c r="AG414" i="2"/>
  <c r="AI414" i="2"/>
  <c r="AJ414" i="2" s="1"/>
  <c r="AG499" i="2"/>
  <c r="AI499" i="2"/>
  <c r="AG506" i="2"/>
  <c r="AI506" i="2"/>
  <c r="AJ506" i="2" s="1"/>
  <c r="AG375" i="2"/>
  <c r="AI375" i="2"/>
  <c r="AJ375" i="2" s="1"/>
  <c r="AI379" i="2"/>
  <c r="AJ379" i="2" s="1"/>
  <c r="AG380" i="2"/>
  <c r="AJ380" i="2" s="1"/>
  <c r="AJ384" i="2"/>
  <c r="AI392" i="2"/>
  <c r="AG392" i="2"/>
  <c r="AI399" i="2"/>
  <c r="AJ399" i="2" s="1"/>
  <c r="AI403" i="2"/>
  <c r="AG403" i="2"/>
  <c r="AG456" i="2"/>
  <c r="AG491" i="2" s="1"/>
  <c r="AI456" i="2"/>
  <c r="AJ456" i="2" s="1"/>
  <c r="AG489" i="2"/>
  <c r="AI489" i="2"/>
  <c r="AI376" i="2"/>
  <c r="AJ376" i="2" s="1"/>
  <c r="AI394" i="2"/>
  <c r="AJ394" i="2" s="1"/>
  <c r="AI398" i="2"/>
  <c r="AJ398" i="2" s="1"/>
  <c r="AI404" i="2"/>
  <c r="AJ404" i="2" s="1"/>
  <c r="AI415" i="2"/>
  <c r="AJ415" i="2" s="1"/>
  <c r="AI416" i="2"/>
  <c r="AJ416" i="2" s="1"/>
  <c r="AI419" i="2"/>
  <c r="AJ419" i="2" s="1"/>
  <c r="AI420" i="2"/>
  <c r="AJ420" i="2" s="1"/>
  <c r="AJ440" i="2"/>
  <c r="AI441" i="2"/>
  <c r="AI444" i="2"/>
  <c r="AJ444" i="2" s="1"/>
  <c r="AI445" i="2"/>
  <c r="AJ445" i="2" s="1"/>
  <c r="AJ467" i="2"/>
  <c r="AI468" i="2"/>
  <c r="AJ468" i="2" s="1"/>
  <c r="AI469" i="2"/>
  <c r="AJ469" i="2" s="1"/>
  <c r="AJ484" i="2"/>
  <c r="AI486" i="2"/>
  <c r="AJ486" i="2" s="1"/>
  <c r="AJ498" i="2"/>
  <c r="AG551" i="2"/>
  <c r="AI551" i="2"/>
  <c r="AJ551" i="2" s="1"/>
  <c r="AI373" i="2"/>
  <c r="AJ373" i="2" s="1"/>
  <c r="AJ378" i="2"/>
  <c r="AJ382" i="2"/>
  <c r="AJ386" i="2"/>
  <c r="AI408" i="2"/>
  <c r="AJ408" i="2" s="1"/>
  <c r="AI412" i="2"/>
  <c r="AJ412" i="2" s="1"/>
  <c r="AJ423" i="2"/>
  <c r="AJ427" i="2"/>
  <c r="AJ454" i="2"/>
  <c r="AI549" i="2"/>
  <c r="AG549" i="2"/>
  <c r="AI418" i="2"/>
  <c r="AJ418" i="2" s="1"/>
  <c r="AI422" i="2"/>
  <c r="AJ422" i="2" s="1"/>
  <c r="AI443" i="2"/>
  <c r="AJ443" i="2" s="1"/>
  <c r="AI446" i="2"/>
  <c r="AJ446" i="2" s="1"/>
  <c r="AJ451" i="2"/>
  <c r="AI453" i="2"/>
  <c r="AJ453" i="2" s="1"/>
  <c r="AJ459" i="2"/>
  <c r="AI461" i="2"/>
  <c r="AJ461" i="2" s="1"/>
  <c r="AG462" i="2"/>
  <c r="AJ466" i="2"/>
  <c r="AJ475" i="2"/>
  <c r="AI477" i="2"/>
  <c r="AJ477" i="2" s="1"/>
  <c r="AG478" i="2"/>
  <c r="AJ478" i="2" s="1"/>
  <c r="AJ479" i="2"/>
  <c r="AJ482" i="2"/>
  <c r="AG566" i="2"/>
  <c r="AI566" i="2"/>
  <c r="AI577" i="2"/>
  <c r="AG577" i="2"/>
  <c r="AI488" i="2"/>
  <c r="AJ488" i="2" s="1"/>
  <c r="AJ524" i="2"/>
  <c r="AI529" i="2"/>
  <c r="AJ529" i="2" s="1"/>
  <c r="AI531" i="2"/>
  <c r="AJ531" i="2" s="1"/>
  <c r="AI541" i="2"/>
  <c r="AJ541" i="2" s="1"/>
  <c r="AI542" i="2"/>
  <c r="AJ542" i="2" s="1"/>
  <c r="AI543" i="2"/>
  <c r="AJ543" i="2" s="1"/>
  <c r="AI544" i="2"/>
  <c r="AJ544" i="2" s="1"/>
  <c r="AI546" i="2"/>
  <c r="AJ546" i="2" s="1"/>
  <c r="AI548" i="2"/>
  <c r="AJ548" i="2" s="1"/>
  <c r="AI575" i="2"/>
  <c r="AJ575" i="2" s="1"/>
  <c r="AI576" i="2"/>
  <c r="AJ576" i="2" s="1"/>
  <c r="AI582" i="2"/>
  <c r="AJ582" i="2" s="1"/>
  <c r="AJ585" i="2"/>
  <c r="AJ502" i="2"/>
  <c r="AJ511" i="2"/>
  <c r="AJ515" i="2"/>
  <c r="AJ519" i="2"/>
  <c r="AJ523" i="2"/>
  <c r="AJ533" i="2"/>
  <c r="AJ563" i="2"/>
  <c r="AI528" i="2"/>
  <c r="AJ528" i="2" s="1"/>
  <c r="AI530" i="2"/>
  <c r="AJ530" i="2" s="1"/>
  <c r="AI532" i="2"/>
  <c r="AJ532" i="2" s="1"/>
  <c r="AI545" i="2"/>
  <c r="AJ545" i="2" s="1"/>
  <c r="AI547" i="2"/>
  <c r="AJ547" i="2" s="1"/>
  <c r="AJ556" i="2"/>
  <c r="AI560" i="2"/>
  <c r="AJ560" i="2" s="1"/>
  <c r="AG561" i="2"/>
  <c r="AJ561" i="2" s="1"/>
  <c r="AJ569" i="2"/>
  <c r="AI339" i="1"/>
  <c r="AJ339" i="1" s="1"/>
  <c r="AI380" i="1"/>
  <c r="AJ380" i="1" s="1"/>
  <c r="AI313" i="1"/>
  <c r="AJ313" i="1" s="1"/>
  <c r="AI278" i="1"/>
  <c r="AJ278" i="1" s="1"/>
  <c r="AI349" i="1"/>
  <c r="AJ349" i="1" s="1"/>
  <c r="AI430" i="1"/>
  <c r="AJ430" i="1" s="1"/>
  <c r="AI431" i="1"/>
  <c r="AJ431" i="1" s="1"/>
  <c r="AI557" i="1"/>
  <c r="AJ557" i="1" s="1"/>
  <c r="AI385" i="1"/>
  <c r="AJ385" i="1" s="1"/>
  <c r="AI135" i="1"/>
  <c r="AJ135" i="1" s="1"/>
  <c r="AI13" i="1"/>
  <c r="AJ13" i="1" s="1"/>
  <c r="AI329" i="1"/>
  <c r="AJ329" i="1" s="1"/>
  <c r="AI403" i="1"/>
  <c r="AJ403" i="1" s="1"/>
  <c r="AI144" i="1"/>
  <c r="AJ144" i="1" s="1"/>
  <c r="AI386" i="1"/>
  <c r="AJ386" i="1" s="1"/>
  <c r="AI520" i="1"/>
  <c r="AJ520" i="1" s="1"/>
  <c r="AI564" i="1"/>
  <c r="AJ564" i="1" s="1"/>
  <c r="AI5" i="1"/>
  <c r="AJ5" i="1" s="1"/>
  <c r="AI323" i="1"/>
  <c r="AJ323" i="1" s="1"/>
  <c r="AI4" i="1"/>
  <c r="AJ4" i="1" s="1"/>
  <c r="AI163" i="1"/>
  <c r="AJ163" i="1" s="1"/>
  <c r="AI111" i="1"/>
  <c r="AJ111" i="1" s="1"/>
  <c r="AI141" i="1"/>
  <c r="AJ141" i="1" s="1"/>
  <c r="AI308" i="1"/>
  <c r="AJ308" i="1" s="1"/>
  <c r="AI459" i="1"/>
  <c r="AJ459" i="1" s="1"/>
  <c r="AI285" i="1"/>
  <c r="AJ285" i="1" s="1"/>
  <c r="AI434" i="1"/>
  <c r="AJ434" i="1" s="1"/>
  <c r="AI309" i="1"/>
  <c r="AJ309" i="1" s="1"/>
  <c r="AI378" i="1"/>
  <c r="AJ378" i="1" s="1"/>
  <c r="AI460" i="1"/>
  <c r="AJ460" i="1" s="1"/>
  <c r="AI115" i="1"/>
  <c r="AJ115" i="1" s="1"/>
  <c r="AI411" i="1"/>
  <c r="AJ411" i="1" s="1"/>
  <c r="AI469" i="1"/>
  <c r="AJ469" i="1" s="1"/>
  <c r="AI377" i="1"/>
  <c r="AJ377" i="1" s="1"/>
  <c r="AI77" i="1"/>
  <c r="AJ77" i="1" s="1"/>
  <c r="AI565" i="1"/>
  <c r="AJ565" i="1" s="1"/>
  <c r="AI375" i="1"/>
  <c r="AJ375" i="1" s="1"/>
  <c r="AI282" i="1"/>
  <c r="AJ282" i="1" s="1"/>
  <c r="AI15" i="1"/>
  <c r="AJ15" i="1" s="1"/>
  <c r="AI556" i="1"/>
  <c r="AJ556" i="1" s="1"/>
  <c r="AI139" i="1"/>
  <c r="AJ139" i="1" s="1"/>
  <c r="AI478" i="1"/>
  <c r="AJ478" i="1" s="1"/>
  <c r="AI256" i="1"/>
  <c r="AJ256" i="1" s="1"/>
  <c r="AI138" i="1"/>
  <c r="AJ138" i="1" s="1"/>
  <c r="AI535" i="1"/>
  <c r="AJ535" i="1" s="1"/>
  <c r="AI360" i="1"/>
  <c r="AJ360" i="1" s="1"/>
  <c r="AI376" i="1"/>
  <c r="AJ376" i="1" s="1"/>
  <c r="AI331" i="1"/>
  <c r="AJ331" i="1" s="1"/>
  <c r="AI328" i="1"/>
  <c r="AJ328" i="1" s="1"/>
  <c r="AI123" i="1"/>
  <c r="AJ123" i="1" s="1"/>
  <c r="AI325" i="1"/>
  <c r="AJ325" i="1" s="1"/>
  <c r="AI178" i="1"/>
  <c r="AJ178" i="1" s="1"/>
  <c r="AI502" i="1"/>
  <c r="AJ502" i="1" s="1"/>
  <c r="AI10" i="1"/>
  <c r="AJ10" i="1" s="1"/>
  <c r="AI307" i="1"/>
  <c r="AJ307" i="1" s="1"/>
  <c r="AI290" i="1"/>
  <c r="AJ290" i="1" s="1"/>
  <c r="AI519" i="1"/>
  <c r="AJ519" i="1" s="1"/>
  <c r="AI320" i="1"/>
  <c r="AJ320" i="1" s="1"/>
  <c r="AI291" i="1"/>
  <c r="AJ291" i="1" s="1"/>
  <c r="AI333" i="1"/>
  <c r="AJ333" i="1" s="1"/>
  <c r="AI165" i="1"/>
  <c r="AJ165" i="1" s="1"/>
  <c r="AI78" i="1"/>
  <c r="AJ78" i="1" s="1"/>
  <c r="AI162" i="1"/>
  <c r="AJ162" i="1" s="1"/>
  <c r="AI435" i="1"/>
  <c r="AJ435" i="1" s="1"/>
  <c r="AI288" i="1"/>
  <c r="AJ288" i="1" s="1"/>
  <c r="AI356" i="1"/>
  <c r="AJ356" i="1" s="1"/>
  <c r="AI306" i="1"/>
  <c r="AJ306" i="1" s="1"/>
  <c r="AI147" i="1"/>
  <c r="AJ147" i="1" s="1"/>
  <c r="AI137" i="1"/>
  <c r="AJ137" i="1" s="1"/>
  <c r="AI407" i="1"/>
  <c r="AJ407" i="1" s="1"/>
  <c r="AI21" i="1"/>
  <c r="AJ21" i="1" s="1"/>
  <c r="AI310" i="1"/>
  <c r="AJ310" i="1" s="1"/>
  <c r="AI286" i="1"/>
  <c r="AJ286" i="1" s="1"/>
  <c r="AI257" i="1"/>
  <c r="AJ257" i="1" s="1"/>
  <c r="AI19" i="1"/>
  <c r="AJ19" i="1" s="1"/>
  <c r="AI501" i="1"/>
  <c r="AJ501" i="1" s="1"/>
  <c r="AI560" i="1"/>
  <c r="AJ560" i="1" s="1"/>
  <c r="AI136" i="1"/>
  <c r="AJ136" i="1" s="1"/>
  <c r="AI342" i="1"/>
  <c r="AJ342" i="1" s="1"/>
  <c r="AI312" i="1"/>
  <c r="AJ312" i="1" s="1"/>
  <c r="AI260" i="1"/>
  <c r="AJ260" i="1" s="1"/>
  <c r="AI334" i="1"/>
  <c r="AJ334" i="1" s="1"/>
  <c r="AI261" i="1"/>
  <c r="AJ261" i="1" s="1"/>
  <c r="AI2" i="1"/>
  <c r="AI397" i="1"/>
  <c r="AJ397" i="1" s="1"/>
  <c r="AI496" i="1"/>
  <c r="AJ496" i="1" s="1"/>
  <c r="AI553" i="1"/>
  <c r="AJ553" i="1" s="1"/>
  <c r="AI491" i="1"/>
  <c r="AJ491" i="1" s="1"/>
  <c r="AI531" i="1"/>
  <c r="AJ531" i="1" s="1"/>
  <c r="AI146" i="1"/>
  <c r="AJ146" i="1" s="1"/>
  <c r="AI467" i="1"/>
  <c r="AJ467" i="1" s="1"/>
  <c r="AI340" i="1"/>
  <c r="AJ340" i="1" s="1"/>
  <c r="AI71" i="1"/>
  <c r="AJ71" i="1" s="1"/>
  <c r="AI424" i="1"/>
  <c r="AJ424" i="1" s="1"/>
  <c r="AI167" i="1"/>
  <c r="AJ167" i="1" s="1"/>
  <c r="AI425" i="1"/>
  <c r="AJ425" i="1" s="1"/>
  <c r="AI3" i="1"/>
  <c r="AJ3" i="1" s="1"/>
  <c r="AI506" i="1"/>
  <c r="AJ506" i="1" s="1"/>
  <c r="AI484" i="1"/>
  <c r="AJ484" i="1" s="1"/>
  <c r="AI493" i="1"/>
  <c r="AJ493" i="1" s="1"/>
  <c r="AI500" i="1"/>
  <c r="AJ500" i="1" s="1"/>
  <c r="AI515" i="1"/>
  <c r="AJ515" i="1" s="1"/>
  <c r="AI499" i="1"/>
  <c r="AJ499" i="1" s="1"/>
  <c r="AI140" i="1"/>
  <c r="AJ140" i="1" s="1"/>
  <c r="AI468" i="1"/>
  <c r="AJ468" i="1" s="1"/>
  <c r="AI337" i="1"/>
  <c r="AJ337" i="1" s="1"/>
  <c r="AI72" i="1"/>
  <c r="AJ72" i="1" s="1"/>
  <c r="AI264" i="1"/>
  <c r="AJ264" i="1" s="1"/>
  <c r="AI265" i="1"/>
  <c r="AJ265" i="1" s="1"/>
  <c r="AI159" i="1"/>
  <c r="AI394" i="1"/>
  <c r="AJ394" i="1" s="1"/>
  <c r="AI513" i="1"/>
  <c r="AJ513" i="1" s="1"/>
  <c r="AI524" i="1"/>
  <c r="AJ524" i="1" s="1"/>
  <c r="AI480" i="1"/>
  <c r="AJ480" i="1" s="1"/>
  <c r="AI52" i="1"/>
  <c r="AJ52" i="1" s="1"/>
  <c r="AI379" i="1"/>
  <c r="AJ379" i="1" s="1"/>
  <c r="AI319" i="1"/>
  <c r="AJ319" i="1" s="1"/>
  <c r="AI22" i="1"/>
  <c r="AJ22" i="1" s="1"/>
  <c r="AI479" i="1"/>
  <c r="AJ479" i="1" s="1"/>
  <c r="AI279" i="1"/>
  <c r="AJ279" i="1" s="1"/>
  <c r="AI161" i="1"/>
  <c r="AJ161" i="1" s="1"/>
  <c r="AI492" i="1"/>
  <c r="AJ492" i="1" s="1"/>
  <c r="AI314" i="1"/>
  <c r="AJ314" i="1" s="1"/>
  <c r="AI421" i="1"/>
  <c r="AJ421" i="1" s="1"/>
  <c r="AI466" i="1"/>
  <c r="AJ466" i="1" s="1"/>
  <c r="AI283" i="1"/>
  <c r="AJ283" i="1" s="1"/>
  <c r="AI296" i="1"/>
  <c r="AJ296" i="1" s="1"/>
  <c r="AI420" i="1"/>
  <c r="AI529" i="1"/>
  <c r="AJ529" i="1" s="1"/>
  <c r="AI160" i="1"/>
  <c r="AJ160" i="1" s="1"/>
  <c r="AI347" i="1"/>
  <c r="AJ347" i="1" s="1"/>
  <c r="AI166" i="1"/>
  <c r="AJ166" i="1" s="1"/>
  <c r="AI289" i="1"/>
  <c r="AJ289" i="1" s="1"/>
  <c r="AI362" i="1"/>
  <c r="AJ362" i="1" s="1"/>
  <c r="AI391" i="1"/>
  <c r="AJ391" i="1" s="1"/>
  <c r="AI373" i="1"/>
  <c r="AJ373" i="1" s="1"/>
  <c r="AI150" i="1"/>
  <c r="AJ150" i="1" s="1"/>
  <c r="AI24" i="1"/>
  <c r="AJ24" i="1" s="1"/>
  <c r="AI145" i="1"/>
  <c r="AJ145" i="1" s="1"/>
  <c r="AI426" i="1"/>
  <c r="AJ426" i="1" s="1"/>
  <c r="AI483" i="1"/>
  <c r="AJ483" i="1" s="1"/>
  <c r="AI516" i="1"/>
  <c r="AJ516" i="1" s="1"/>
  <c r="AI317" i="1"/>
  <c r="AJ317" i="1" s="1"/>
  <c r="AI34" i="1"/>
  <c r="AJ34" i="1" s="1"/>
  <c r="AI490" i="1"/>
  <c r="AJ490" i="1" s="1"/>
  <c r="AI462" i="1"/>
  <c r="AJ462" i="1" s="1"/>
  <c r="AI62" i="1"/>
  <c r="AJ62" i="1" s="1"/>
  <c r="AG532" i="1"/>
  <c r="AI532" i="1"/>
  <c r="AI326" i="1"/>
  <c r="AJ326" i="1" s="1"/>
  <c r="AG23" i="1"/>
  <c r="AI23" i="1"/>
  <c r="AI393" i="1"/>
  <c r="AJ393" i="1" s="1"/>
  <c r="AG143" i="1"/>
  <c r="AI143" i="1"/>
  <c r="AG175" i="1"/>
  <c r="AI175" i="1"/>
  <c r="AI398" i="1"/>
  <c r="AJ398" i="1" s="1"/>
  <c r="AI536" i="1"/>
  <c r="AJ536" i="1" s="1"/>
  <c r="AG116" i="1"/>
  <c r="AI116" i="1"/>
  <c r="AI335" i="1"/>
  <c r="AJ335" i="1" s="1"/>
  <c r="AI281" i="1"/>
  <c r="AJ281" i="1" s="1"/>
  <c r="AI545" i="1"/>
  <c r="AJ545" i="1" s="1"/>
  <c r="AI406" i="1"/>
  <c r="AJ406" i="1" s="1"/>
  <c r="AI368" i="1"/>
  <c r="AJ368" i="1" s="1"/>
  <c r="AI148" i="1"/>
  <c r="AJ148" i="1" s="1"/>
  <c r="AI345" i="1"/>
  <c r="AJ345" i="1" s="1"/>
  <c r="AI372" i="1"/>
  <c r="AJ372" i="1" s="1"/>
  <c r="AG311" i="1"/>
  <c r="AI311" i="1"/>
  <c r="AG112" i="1"/>
  <c r="AI112" i="1"/>
  <c r="AG336" i="1"/>
  <c r="AI336" i="1"/>
  <c r="AG25" i="1"/>
  <c r="AI25" i="1"/>
  <c r="AG114" i="1"/>
  <c r="AI114" i="1"/>
  <c r="AI369" i="1"/>
  <c r="AJ369" i="1" s="1"/>
  <c r="AG20" i="1"/>
  <c r="AI20" i="1"/>
  <c r="AG6" i="1"/>
  <c r="AI6" i="1"/>
  <c r="AG399" i="1"/>
  <c r="AI399" i="1"/>
  <c r="AG79" i="1"/>
  <c r="AI79" i="1"/>
  <c r="AI330" i="1"/>
  <c r="AJ330" i="1" s="1"/>
  <c r="AI363" i="1"/>
  <c r="AJ363" i="1" s="1"/>
  <c r="AI53" i="1"/>
  <c r="AJ53" i="1" s="1"/>
  <c r="AI361" i="1"/>
  <c r="AJ361" i="1" s="1"/>
  <c r="AI507" i="1"/>
  <c r="AJ507" i="1" s="1"/>
  <c r="AG530" i="1"/>
  <c r="AI530" i="1"/>
  <c r="AG33" i="1"/>
  <c r="AI33" i="1"/>
  <c r="AG552" i="1"/>
  <c r="AI552" i="1"/>
  <c r="AG549" i="1"/>
  <c r="AI549" i="1"/>
  <c r="AG508" i="1"/>
  <c r="AI508" i="1"/>
  <c r="AI126" i="1"/>
  <c r="AJ126" i="1" s="1"/>
  <c r="AI346" i="1"/>
  <c r="AJ346" i="1" s="1"/>
  <c r="AI179" i="1"/>
  <c r="AJ179" i="1" s="1"/>
  <c r="AI164" i="1"/>
  <c r="AJ164" i="1" s="1"/>
  <c r="AI402" i="1"/>
  <c r="AJ402" i="1" s="1"/>
  <c r="AG113" i="1"/>
  <c r="AI113" i="1"/>
  <c r="AG149" i="1"/>
  <c r="AI149" i="1"/>
  <c r="AG171" i="1"/>
  <c r="AI171" i="1"/>
  <c r="AI332" i="1"/>
  <c r="AJ332" i="1" s="1"/>
  <c r="AI392" i="1"/>
  <c r="AJ392" i="1" s="1"/>
  <c r="AI410" i="1"/>
  <c r="AJ410" i="1" s="1"/>
  <c r="AI352" i="1"/>
  <c r="AJ352" i="1" s="1"/>
  <c r="AI353" i="1"/>
  <c r="AJ353" i="1" s="1"/>
  <c r="AI540" i="1"/>
  <c r="AJ540" i="1" s="1"/>
  <c r="AG381" i="1"/>
  <c r="AI381" i="1"/>
  <c r="AI327" i="1"/>
  <c r="AJ327" i="1" s="1"/>
  <c r="AG284" i="1"/>
  <c r="AI284" i="1"/>
  <c r="AI117" i="1"/>
  <c r="AJ117" i="1" s="1"/>
  <c r="AI463" i="1"/>
  <c r="AJ463" i="1" s="1"/>
  <c r="AG544" i="1"/>
  <c r="AI544" i="1"/>
  <c r="AI14" i="1"/>
  <c r="AJ14" i="1" s="1"/>
  <c r="AI343" i="1"/>
  <c r="AJ343" i="1" s="1"/>
  <c r="AI110" i="1"/>
  <c r="AJ110" i="1" s="1"/>
  <c r="AI344" i="1"/>
  <c r="AJ344" i="1" s="1"/>
  <c r="AI382" i="1"/>
  <c r="AJ382" i="1" s="1"/>
  <c r="AI427" i="1"/>
  <c r="AJ427" i="1" s="1"/>
  <c r="AI287" i="1"/>
  <c r="AJ287" i="1" s="1"/>
  <c r="AI561" i="1"/>
  <c r="AJ561" i="1" s="1"/>
  <c r="AI280" i="1"/>
  <c r="AJ280" i="1" s="1"/>
  <c r="AI341" i="1"/>
  <c r="AJ341" i="1" s="1"/>
  <c r="AI357" i="1"/>
  <c r="AJ357" i="1" s="1"/>
  <c r="AI514" i="1"/>
  <c r="AJ514" i="1" s="1"/>
  <c r="AI548" i="1"/>
  <c r="AJ548" i="1" s="1"/>
  <c r="AI35" i="1"/>
  <c r="AJ35" i="1" s="1"/>
  <c r="AI142" i="1"/>
  <c r="AJ142" i="1" s="1"/>
  <c r="AI523" i="1"/>
  <c r="AJ523" i="1" s="1"/>
  <c r="AI324" i="1"/>
  <c r="AJ324" i="1" s="1"/>
  <c r="AI539" i="1"/>
  <c r="AJ539" i="1" s="1"/>
  <c r="AI61" i="1"/>
  <c r="AJ61" i="1" s="1"/>
  <c r="AI374" i="1"/>
  <c r="AJ374" i="1" s="1"/>
  <c r="AI315" i="1"/>
  <c r="AJ315" i="1" s="1"/>
  <c r="AI174" i="1"/>
  <c r="AJ174" i="1" s="1"/>
  <c r="AI170" i="1"/>
  <c r="AJ170" i="1" s="1"/>
  <c r="AI9" i="1"/>
  <c r="AJ9" i="1" s="1"/>
  <c r="AI338" i="1"/>
  <c r="AJ338" i="1" s="1"/>
  <c r="AI277" i="1"/>
  <c r="AJ277" i="1" s="1"/>
  <c r="Q429" i="1"/>
  <c r="U429" i="1" s="1"/>
  <c r="AG429" i="1" s="1"/>
  <c r="Q433" i="1"/>
  <c r="U433" i="1" s="1"/>
  <c r="AG433" i="1" s="1"/>
  <c r="Q384" i="1"/>
  <c r="U384" i="1" s="1"/>
  <c r="Q263" i="1"/>
  <c r="U263" i="1" s="1"/>
  <c r="AG263" i="1" s="1"/>
  <c r="Q259" i="1"/>
  <c r="U259" i="1" s="1"/>
  <c r="AG259" i="1" s="1"/>
  <c r="Q371" i="1"/>
  <c r="U371" i="1" s="1"/>
  <c r="AG371" i="1" s="1"/>
  <c r="Q511" i="1"/>
  <c r="U511" i="1" s="1"/>
  <c r="AG511" i="1" s="1"/>
  <c r="Q401" i="1"/>
  <c r="U401" i="1" s="1"/>
  <c r="AG401" i="1" s="1"/>
  <c r="Q409" i="1"/>
  <c r="U409" i="1" s="1"/>
  <c r="AG409" i="1" s="1"/>
  <c r="Q390" i="1"/>
  <c r="U390" i="1" s="1"/>
  <c r="AG390" i="1" s="1"/>
  <c r="Q177" i="1"/>
  <c r="U177" i="1" s="1"/>
  <c r="AG177" i="1" s="1"/>
  <c r="Q359" i="1"/>
  <c r="U359" i="1" s="1"/>
  <c r="AG359" i="1" s="1"/>
  <c r="Q255" i="1"/>
  <c r="U255" i="1" s="1"/>
  <c r="Q169" i="1"/>
  <c r="U169" i="1" s="1"/>
  <c r="Q505" i="1"/>
  <c r="U505" i="1" s="1"/>
  <c r="Q389" i="1"/>
  <c r="U389" i="1" s="1"/>
  <c r="Q173" i="1"/>
  <c r="U173" i="1" s="1"/>
  <c r="Q355" i="1"/>
  <c r="U355" i="1" s="1"/>
  <c r="Q8" i="1"/>
  <c r="U8" i="1" s="1"/>
  <c r="Q12" i="1"/>
  <c r="U12" i="1" s="1"/>
  <c r="Q428" i="1"/>
  <c r="U428" i="1" s="1"/>
  <c r="AG428" i="1" s="1"/>
  <c r="Q432" i="1"/>
  <c r="U432" i="1" s="1"/>
  <c r="AG432" i="1" s="1"/>
  <c r="Q383" i="1"/>
  <c r="U383" i="1" s="1"/>
  <c r="Q262" i="1"/>
  <c r="U262" i="1" s="1"/>
  <c r="Q258" i="1"/>
  <c r="U258" i="1" s="1"/>
  <c r="AG258" i="1" s="1"/>
  <c r="Q370" i="1"/>
  <c r="U370" i="1" s="1"/>
  <c r="AG370" i="1" s="1"/>
  <c r="Q509" i="1"/>
  <c r="U509" i="1" s="1"/>
  <c r="AG509" i="1" s="1"/>
  <c r="Q400" i="1"/>
  <c r="U400" i="1" s="1"/>
  <c r="AG400" i="1" s="1"/>
  <c r="Q408" i="1"/>
  <c r="U408" i="1" s="1"/>
  <c r="AG408" i="1" s="1"/>
  <c r="Q388" i="1"/>
  <c r="U388" i="1" s="1"/>
  <c r="AG388" i="1" s="1"/>
  <c r="Q176" i="1"/>
  <c r="U176" i="1" s="1"/>
  <c r="AG176" i="1" s="1"/>
  <c r="Q358" i="1"/>
  <c r="U358" i="1" s="1"/>
  <c r="AG358" i="1" s="1"/>
  <c r="Q254" i="1"/>
  <c r="U254" i="1" s="1"/>
  <c r="AG254" i="1" s="1"/>
  <c r="Q168" i="1"/>
  <c r="U168" i="1" s="1"/>
  <c r="AG168" i="1" s="1"/>
  <c r="Q504" i="1"/>
  <c r="U504" i="1" s="1"/>
  <c r="AG504" i="1" s="1"/>
  <c r="Q387" i="1"/>
  <c r="U387" i="1" s="1"/>
  <c r="Q172" i="1"/>
  <c r="U172" i="1" s="1"/>
  <c r="AG172" i="1" s="1"/>
  <c r="Q354" i="1"/>
  <c r="U354" i="1" s="1"/>
  <c r="Q7" i="1"/>
  <c r="U7" i="1" s="1"/>
  <c r="AG7" i="1" s="1"/>
  <c r="Q11" i="1"/>
  <c r="U11" i="1" s="1"/>
  <c r="P429" i="1"/>
  <c r="P433" i="1"/>
  <c r="P384" i="1"/>
  <c r="P263" i="1"/>
  <c r="P259" i="1"/>
  <c r="P371" i="1"/>
  <c r="P511" i="1"/>
  <c r="P401" i="1"/>
  <c r="P409" i="1"/>
  <c r="P390" i="1"/>
  <c r="P177" i="1"/>
  <c r="P359" i="1"/>
  <c r="P255" i="1"/>
  <c r="P169" i="1"/>
  <c r="P505" i="1"/>
  <c r="P389" i="1"/>
  <c r="P173" i="1"/>
  <c r="P355" i="1"/>
  <c r="P8" i="1"/>
  <c r="P12" i="1"/>
  <c r="P428" i="1"/>
  <c r="P432" i="1"/>
  <c r="P383" i="1"/>
  <c r="P262" i="1"/>
  <c r="P258" i="1"/>
  <c r="P370" i="1"/>
  <c r="P509" i="1"/>
  <c r="P400" i="1"/>
  <c r="P408" i="1"/>
  <c r="P388" i="1"/>
  <c r="P176" i="1"/>
  <c r="P358" i="1"/>
  <c r="P254" i="1"/>
  <c r="P168" i="1"/>
  <c r="P504" i="1"/>
  <c r="P387" i="1"/>
  <c r="P172" i="1"/>
  <c r="P354" i="1"/>
  <c r="P7" i="1"/>
  <c r="P11" i="1"/>
  <c r="N559" i="1"/>
  <c r="U559" i="1" s="1"/>
  <c r="N518" i="1"/>
  <c r="U518" i="1" s="1"/>
  <c r="N534" i="1"/>
  <c r="U534" i="1" s="1"/>
  <c r="AG534" i="1" s="1"/>
  <c r="N555" i="1"/>
  <c r="U555" i="1" s="1"/>
  <c r="AG555" i="1" s="1"/>
  <c r="N563" i="1"/>
  <c r="U563" i="1" s="1"/>
  <c r="AG563" i="1" s="1"/>
  <c r="N486" i="1"/>
  <c r="U486" i="1" s="1"/>
  <c r="N543" i="1"/>
  <c r="U543" i="1" s="1"/>
  <c r="N396" i="1"/>
  <c r="U396" i="1" s="1"/>
  <c r="AG396" i="1" s="1"/>
  <c r="N528" i="1"/>
  <c r="U528" i="1" s="1"/>
  <c r="N512" i="1"/>
  <c r="U512" i="1" s="1"/>
  <c r="AG512" i="1" s="1"/>
  <c r="N547" i="1"/>
  <c r="U547" i="1" s="1"/>
  <c r="N351" i="1"/>
  <c r="U351" i="1" s="1"/>
  <c r="AG351" i="1" s="1"/>
  <c r="N538" i="1"/>
  <c r="U538" i="1" s="1"/>
  <c r="AG538" i="1" s="1"/>
  <c r="N522" i="1"/>
  <c r="U522" i="1" s="1"/>
  <c r="N423" i="1"/>
  <c r="U423" i="1" s="1"/>
  <c r="AG423" i="1" s="1"/>
  <c r="N551" i="1"/>
  <c r="U551" i="1" s="1"/>
  <c r="AG551" i="1" s="1"/>
  <c r="N527" i="1"/>
  <c r="U527" i="1" s="1"/>
  <c r="AG527" i="1" s="1"/>
  <c r="N405" i="1"/>
  <c r="U405" i="1" s="1"/>
  <c r="AG405" i="1" s="1"/>
  <c r="N558" i="1"/>
  <c r="U558" i="1" s="1"/>
  <c r="N517" i="1"/>
  <c r="U517" i="1" s="1"/>
  <c r="AG517" i="1" s="1"/>
  <c r="N533" i="1"/>
  <c r="U533" i="1" s="1"/>
  <c r="AG533" i="1" s="1"/>
  <c r="N554" i="1"/>
  <c r="U554" i="1" s="1"/>
  <c r="N562" i="1"/>
  <c r="U562" i="1" s="1"/>
  <c r="N485" i="1"/>
  <c r="U485" i="1" s="1"/>
  <c r="AG485" i="1" s="1"/>
  <c r="N542" i="1"/>
  <c r="U542" i="1" s="1"/>
  <c r="AG542" i="1" s="1"/>
  <c r="N395" i="1"/>
  <c r="U395" i="1" s="1"/>
  <c r="N526" i="1"/>
  <c r="U526" i="1" s="1"/>
  <c r="N510" i="1"/>
  <c r="U510" i="1" s="1"/>
  <c r="N546" i="1"/>
  <c r="U546" i="1" s="1"/>
  <c r="N350" i="1"/>
  <c r="U350" i="1" s="1"/>
  <c r="N537" i="1"/>
  <c r="U537" i="1" s="1"/>
  <c r="N521" i="1"/>
  <c r="U521" i="1" s="1"/>
  <c r="AG521" i="1" s="1"/>
  <c r="N422" i="1"/>
  <c r="U422" i="1" s="1"/>
  <c r="AG422" i="1" s="1"/>
  <c r="N550" i="1"/>
  <c r="U550" i="1" s="1"/>
  <c r="N525" i="1"/>
  <c r="U525" i="1" s="1"/>
  <c r="AG525" i="1" s="1"/>
  <c r="N404" i="1"/>
  <c r="U404" i="1" s="1"/>
  <c r="M559" i="1"/>
  <c r="M518" i="1"/>
  <c r="M534" i="1"/>
  <c r="M555" i="1"/>
  <c r="M563" i="1"/>
  <c r="M486" i="1"/>
  <c r="M543" i="1"/>
  <c r="M396" i="1"/>
  <c r="M528" i="1"/>
  <c r="M512" i="1"/>
  <c r="M547" i="1"/>
  <c r="M351" i="1"/>
  <c r="M538" i="1"/>
  <c r="M522" i="1"/>
  <c r="M423" i="1"/>
  <c r="M551" i="1"/>
  <c r="M527" i="1"/>
  <c r="M405" i="1"/>
  <c r="M558" i="1"/>
  <c r="M517" i="1"/>
  <c r="M533" i="1"/>
  <c r="M554" i="1"/>
  <c r="M562" i="1"/>
  <c r="M485" i="1"/>
  <c r="M542" i="1"/>
  <c r="M395" i="1"/>
  <c r="M526" i="1"/>
  <c r="M510" i="1"/>
  <c r="M546" i="1"/>
  <c r="M350" i="1"/>
  <c r="M537" i="1"/>
  <c r="M521" i="1"/>
  <c r="M422" i="1"/>
  <c r="M550" i="1"/>
  <c r="M525" i="1"/>
  <c r="M404" i="1"/>
  <c r="K482" i="1"/>
  <c r="U482" i="1" s="1"/>
  <c r="AG482" i="1" s="1"/>
  <c r="K481" i="1"/>
  <c r="U481" i="1" s="1"/>
  <c r="AG481" i="1" s="1"/>
  <c r="K132" i="1"/>
  <c r="U132" i="1" s="1"/>
  <c r="AG132" i="1" s="1"/>
  <c r="K121" i="1"/>
  <c r="U121" i="1" s="1"/>
  <c r="AG121" i="1" s="1"/>
  <c r="K85" i="1"/>
  <c r="U85" i="1" s="1"/>
  <c r="AG85" i="1" s="1"/>
  <c r="K94" i="1"/>
  <c r="U94" i="1" s="1"/>
  <c r="K131" i="1"/>
  <c r="U131" i="1" s="1"/>
  <c r="K120" i="1"/>
  <c r="U120" i="1" s="1"/>
  <c r="AG120" i="1" s="1"/>
  <c r="K84" i="1"/>
  <c r="U84" i="1" s="1"/>
  <c r="AG84" i="1" s="1"/>
  <c r="K93" i="1"/>
  <c r="U93" i="1" s="1"/>
  <c r="AG93" i="1" s="1"/>
  <c r="K348" i="1"/>
  <c r="U348" i="1" s="1"/>
  <c r="AG348" i="1" s="1"/>
  <c r="K68" i="1"/>
  <c r="U68" i="1" s="1"/>
  <c r="AG68" i="1" s="1"/>
  <c r="K67" i="1"/>
  <c r="U67" i="1" s="1"/>
  <c r="K321" i="1"/>
  <c r="U321" i="1" s="1"/>
  <c r="K81" i="1"/>
  <c r="U81" i="1" s="1"/>
  <c r="K18" i="1"/>
  <c r="U18" i="1" s="1"/>
  <c r="K104" i="1"/>
  <c r="U104" i="1" s="1"/>
  <c r="K100" i="1"/>
  <c r="U100" i="1" s="1"/>
  <c r="AG100" i="1" s="1"/>
  <c r="K70" i="1"/>
  <c r="U70" i="1" s="1"/>
  <c r="AG70" i="1" s="1"/>
  <c r="K103" i="1"/>
  <c r="U103" i="1" s="1"/>
  <c r="AG103" i="1" s="1"/>
  <c r="K66" i="1"/>
  <c r="U66" i="1" s="1"/>
  <c r="AG66" i="1" s="1"/>
  <c r="K65" i="1"/>
  <c r="U65" i="1" s="1"/>
  <c r="AG65" i="1" s="1"/>
  <c r="K80" i="1"/>
  <c r="U80" i="1" s="1"/>
  <c r="AG80" i="1" s="1"/>
  <c r="K64" i="1"/>
  <c r="U64" i="1" s="1"/>
  <c r="K63" i="1"/>
  <c r="U63" i="1" s="1"/>
  <c r="AG63" i="1" s="1"/>
  <c r="K322" i="1"/>
  <c r="U322" i="1" s="1"/>
  <c r="AG322" i="1" s="1"/>
  <c r="K90" i="1"/>
  <c r="U90" i="1" s="1"/>
  <c r="AG90" i="1" s="1"/>
  <c r="K17" i="1"/>
  <c r="U17" i="1" s="1"/>
  <c r="AG17" i="1" s="1"/>
  <c r="K102" i="1"/>
  <c r="U102" i="1" s="1"/>
  <c r="AG102" i="1" s="1"/>
  <c r="K99" i="1"/>
  <c r="U99" i="1" s="1"/>
  <c r="AG99" i="1" s="1"/>
  <c r="K69" i="1"/>
  <c r="U69" i="1" s="1"/>
  <c r="AG69" i="1" s="1"/>
  <c r="K101" i="1"/>
  <c r="U101" i="1" s="1"/>
  <c r="AG101" i="1" s="1"/>
  <c r="K316" i="1"/>
  <c r="U316" i="1" s="1"/>
  <c r="K122" i="1"/>
  <c r="U122" i="1" s="1"/>
  <c r="K105" i="1"/>
  <c r="U105" i="1" s="1"/>
  <c r="K109" i="1"/>
  <c r="U109" i="1" s="1"/>
  <c r="K89" i="1"/>
  <c r="U89" i="1" s="1"/>
  <c r="K98" i="1"/>
  <c r="U98" i="1" s="1"/>
  <c r="AG98" i="1" s="1"/>
  <c r="K130" i="1"/>
  <c r="U130" i="1" s="1"/>
  <c r="AG130" i="1" s="1"/>
  <c r="K108" i="1"/>
  <c r="U108" i="1" s="1"/>
  <c r="AG108" i="1" s="1"/>
  <c r="K88" i="1"/>
  <c r="U88" i="1" s="1"/>
  <c r="AG88" i="1" s="1"/>
  <c r="K97" i="1"/>
  <c r="U97" i="1" s="1"/>
  <c r="AG97" i="1" s="1"/>
  <c r="K107" i="1"/>
  <c r="U107" i="1" s="1"/>
  <c r="AG107" i="1" s="1"/>
  <c r="K87" i="1"/>
  <c r="U87" i="1" s="1"/>
  <c r="K96" i="1"/>
  <c r="U96" i="1" s="1"/>
  <c r="AG96" i="1" s="1"/>
  <c r="K129" i="1"/>
  <c r="U129" i="1" s="1"/>
  <c r="AG129" i="1" s="1"/>
  <c r="K106" i="1"/>
  <c r="U106" i="1" s="1"/>
  <c r="AG106" i="1" s="1"/>
  <c r="K86" i="1"/>
  <c r="U86" i="1" s="1"/>
  <c r="AG86" i="1" s="1"/>
  <c r="K95" i="1"/>
  <c r="U95" i="1" s="1"/>
  <c r="K128" i="1"/>
  <c r="U128" i="1" s="1"/>
  <c r="K119" i="1"/>
  <c r="U119" i="1" s="1"/>
  <c r="K83" i="1"/>
  <c r="U83" i="1" s="1"/>
  <c r="AG83" i="1" s="1"/>
  <c r="K92" i="1"/>
  <c r="U92" i="1" s="1"/>
  <c r="K127" i="1"/>
  <c r="U127" i="1" s="1"/>
  <c r="K118" i="1"/>
  <c r="U118" i="1" s="1"/>
  <c r="K82" i="1"/>
  <c r="U82" i="1" s="1"/>
  <c r="K91" i="1"/>
  <c r="U91" i="1" s="1"/>
  <c r="J482" i="1"/>
  <c r="J481" i="1"/>
  <c r="J132" i="1"/>
  <c r="J121" i="1"/>
  <c r="J85" i="1"/>
  <c r="J94" i="1"/>
  <c r="J131" i="1"/>
  <c r="J120" i="1"/>
  <c r="J84" i="1"/>
  <c r="J93" i="1"/>
  <c r="J348" i="1"/>
  <c r="J68" i="1"/>
  <c r="J67" i="1"/>
  <c r="J321" i="1"/>
  <c r="J81" i="1"/>
  <c r="J18" i="1"/>
  <c r="J104" i="1"/>
  <c r="J100" i="1"/>
  <c r="J70" i="1"/>
  <c r="J103" i="1"/>
  <c r="J66" i="1"/>
  <c r="J65" i="1"/>
  <c r="J80" i="1"/>
  <c r="J64" i="1"/>
  <c r="J63" i="1"/>
  <c r="J322" i="1"/>
  <c r="J90" i="1"/>
  <c r="J17" i="1"/>
  <c r="J102" i="1"/>
  <c r="J99" i="1"/>
  <c r="J69" i="1"/>
  <c r="J101" i="1"/>
  <c r="J316" i="1"/>
  <c r="J122" i="1"/>
  <c r="J105" i="1"/>
  <c r="J109" i="1"/>
  <c r="J89" i="1"/>
  <c r="J98" i="1"/>
  <c r="J130" i="1"/>
  <c r="J108" i="1"/>
  <c r="J88" i="1"/>
  <c r="J97" i="1"/>
  <c r="J107" i="1"/>
  <c r="J87" i="1"/>
  <c r="J96" i="1"/>
  <c r="J129" i="1"/>
  <c r="J106" i="1"/>
  <c r="J86" i="1"/>
  <c r="J95" i="1"/>
  <c r="J128" i="1"/>
  <c r="J119" i="1"/>
  <c r="J83" i="1"/>
  <c r="J92" i="1"/>
  <c r="J127" i="1"/>
  <c r="J118" i="1"/>
  <c r="J82" i="1"/>
  <c r="J91" i="1"/>
  <c r="H293" i="1"/>
  <c r="U293" i="1" s="1"/>
  <c r="H294" i="1"/>
  <c r="U294" i="1" s="1"/>
  <c r="H292" i="1"/>
  <c r="U292" i="1" s="1"/>
  <c r="H180" i="1"/>
  <c r="U180" i="1" s="1"/>
  <c r="H181" i="1"/>
  <c r="U181" i="1" s="1"/>
  <c r="AG181" i="1" s="1"/>
  <c r="H253" i="1"/>
  <c r="U253" i="1" s="1"/>
  <c r="AG253" i="1" s="1"/>
  <c r="H60" i="1"/>
  <c r="U60" i="1" s="1"/>
  <c r="AG60" i="1" s="1"/>
  <c r="H16" i="1"/>
  <c r="U16" i="1" s="1"/>
  <c r="AG16" i="1" s="1"/>
  <c r="H59" i="1"/>
  <c r="U59" i="1" s="1"/>
  <c r="AG59" i="1" s="1"/>
  <c r="H465" i="1"/>
  <c r="U465" i="1" s="1"/>
  <c r="AG465" i="1" s="1"/>
  <c r="H464" i="1"/>
  <c r="U464" i="1" s="1"/>
  <c r="AG464" i="1" s="1"/>
  <c r="G293" i="1"/>
  <c r="G294" i="1"/>
  <c r="G292" i="1"/>
  <c r="G180" i="1"/>
  <c r="G181" i="1"/>
  <c r="G253" i="1"/>
  <c r="G60" i="1"/>
  <c r="G16" i="1"/>
  <c r="G59" i="1"/>
  <c r="G465" i="1"/>
  <c r="G464" i="1"/>
  <c r="F293" i="1"/>
  <c r="F294" i="1"/>
  <c r="F292" i="1"/>
  <c r="F180" i="1"/>
  <c r="F181" i="1"/>
  <c r="F253" i="1"/>
  <c r="F60" i="1"/>
  <c r="F16" i="1"/>
  <c r="F59" i="1"/>
  <c r="F465" i="1"/>
  <c r="F464" i="1"/>
  <c r="H503" i="1"/>
  <c r="U503" i="1" s="1"/>
  <c r="AG503" i="1" s="1"/>
  <c r="H541" i="1"/>
  <c r="U541" i="1" s="1"/>
  <c r="AG541" i="1" s="1"/>
  <c r="H495" i="1"/>
  <c r="U495" i="1" s="1"/>
  <c r="H498" i="1"/>
  <c r="U498" i="1" s="1"/>
  <c r="AG498" i="1" s="1"/>
  <c r="G503" i="1"/>
  <c r="G541" i="1"/>
  <c r="G495" i="1"/>
  <c r="G498" i="1"/>
  <c r="N295" i="1"/>
  <c r="U295" i="1" s="1"/>
  <c r="AG295" i="1" s="1"/>
  <c r="N74" i="1"/>
  <c r="U74" i="1" s="1"/>
  <c r="AG74" i="1" s="1"/>
  <c r="N75" i="1"/>
  <c r="U75" i="1" s="1"/>
  <c r="N185" i="1"/>
  <c r="U185" i="1" s="1"/>
  <c r="AG185" i="1" s="1"/>
  <c r="N230" i="1"/>
  <c r="U230" i="1" s="1"/>
  <c r="AG230" i="1" s="1"/>
  <c r="N184" i="1"/>
  <c r="U184" i="1" s="1"/>
  <c r="AG184" i="1" s="1"/>
  <c r="N214" i="1"/>
  <c r="U214" i="1" s="1"/>
  <c r="N229" i="1"/>
  <c r="U229" i="1" s="1"/>
  <c r="AG229" i="1" s="1"/>
  <c r="N38" i="1"/>
  <c r="U38" i="1" s="1"/>
  <c r="AG38" i="1" s="1"/>
  <c r="N199" i="1"/>
  <c r="U199" i="1" s="1"/>
  <c r="N198" i="1"/>
  <c r="U198" i="1" s="1"/>
  <c r="AG198" i="1" s="1"/>
  <c r="N213" i="1"/>
  <c r="U213" i="1" s="1"/>
  <c r="N228" i="1"/>
  <c r="U228" i="1" s="1"/>
  <c r="AG228" i="1" s="1"/>
  <c r="N227" i="1"/>
  <c r="U227" i="1" s="1"/>
  <c r="N30" i="1"/>
  <c r="U30" i="1" s="1"/>
  <c r="AG30" i="1" s="1"/>
  <c r="M295" i="1"/>
  <c r="M74" i="1"/>
  <c r="M75" i="1"/>
  <c r="M185" i="1"/>
  <c r="M230" i="1"/>
  <c r="M184" i="1"/>
  <c r="M214" i="1"/>
  <c r="M229" i="1"/>
  <c r="M38" i="1"/>
  <c r="M199" i="1"/>
  <c r="M198" i="1"/>
  <c r="M213" i="1"/>
  <c r="M228" i="1"/>
  <c r="M227" i="1"/>
  <c r="M30" i="1"/>
  <c r="K318" i="1"/>
  <c r="U318" i="1" s="1"/>
  <c r="AG318" i="1" s="1"/>
  <c r="K29" i="1"/>
  <c r="U29" i="1" s="1"/>
  <c r="AG29" i="1" s="1"/>
  <c r="K28" i="1"/>
  <c r="U28" i="1" s="1"/>
  <c r="AG28" i="1" s="1"/>
  <c r="K32" i="1"/>
  <c r="U32" i="1" s="1"/>
  <c r="AG32" i="1" s="1"/>
  <c r="K31" i="1"/>
  <c r="U31" i="1" s="1"/>
  <c r="AG31" i="1" s="1"/>
  <c r="K268" i="1"/>
  <c r="U268" i="1" s="1"/>
  <c r="AG268" i="1" s="1"/>
  <c r="K216" i="1"/>
  <c r="U216" i="1" s="1"/>
  <c r="AG216" i="1" s="1"/>
  <c r="K232" i="1"/>
  <c r="U232" i="1" s="1"/>
  <c r="AG232" i="1" s="1"/>
  <c r="K303" i="1"/>
  <c r="U303" i="1" s="1"/>
  <c r="AG303" i="1" s="1"/>
  <c r="K212" i="1"/>
  <c r="U212" i="1" s="1"/>
  <c r="AG212" i="1" s="1"/>
  <c r="K215" i="1"/>
  <c r="U215" i="1" s="1"/>
  <c r="K231" i="1"/>
  <c r="U231" i="1" s="1"/>
  <c r="AG231" i="1" s="1"/>
  <c r="K46" i="1"/>
  <c r="U46" i="1" s="1"/>
  <c r="K267" i="1"/>
  <c r="U267" i="1" s="1"/>
  <c r="AG267" i="1" s="1"/>
  <c r="K125" i="1"/>
  <c r="U125" i="1" s="1"/>
  <c r="AG125" i="1" s="1"/>
  <c r="K134" i="1"/>
  <c r="U134" i="1" s="1"/>
  <c r="AG134" i="1" s="1"/>
  <c r="K187" i="1"/>
  <c r="U187" i="1" s="1"/>
  <c r="K186" i="1"/>
  <c r="U186" i="1" s="1"/>
  <c r="AG186" i="1" s="1"/>
  <c r="K211" i="1"/>
  <c r="U211" i="1" s="1"/>
  <c r="AG211" i="1" s="1"/>
  <c r="K236" i="1"/>
  <c r="U236" i="1" s="1"/>
  <c r="K235" i="1"/>
  <c r="U235" i="1" s="1"/>
  <c r="K48" i="1"/>
  <c r="U48" i="1" s="1"/>
  <c r="K207" i="1"/>
  <c r="U207" i="1" s="1"/>
  <c r="AG207" i="1" s="1"/>
  <c r="K222" i="1"/>
  <c r="U222" i="1" s="1"/>
  <c r="K193" i="1"/>
  <c r="U193" i="1" s="1"/>
  <c r="K203" i="1"/>
  <c r="U203" i="1" s="1"/>
  <c r="AG203" i="1" s="1"/>
  <c r="K220" i="1"/>
  <c r="U220" i="1" s="1"/>
  <c r="AG220" i="1" s="1"/>
  <c r="K58" i="1"/>
  <c r="U58" i="1" s="1"/>
  <c r="AG58" i="1" s="1"/>
  <c r="K219" i="1"/>
  <c r="U219" i="1" s="1"/>
  <c r="AG219" i="1" s="1"/>
  <c r="K221" i="1"/>
  <c r="U221" i="1" s="1"/>
  <c r="AG221" i="1" s="1"/>
  <c r="K202" i="1"/>
  <c r="U202" i="1" s="1"/>
  <c r="K206" i="1"/>
  <c r="U206" i="1" s="1"/>
  <c r="AG206" i="1" s="1"/>
  <c r="K192" i="1"/>
  <c r="U192" i="1" s="1"/>
  <c r="K57" i="1"/>
  <c r="U57" i="1" s="1"/>
  <c r="AG57" i="1" s="1"/>
  <c r="K276" i="1"/>
  <c r="U276" i="1" s="1"/>
  <c r="AG276" i="1" s="1"/>
  <c r="K243" i="1"/>
  <c r="U243" i="1" s="1"/>
  <c r="AG243" i="1" s="1"/>
  <c r="K240" i="1"/>
  <c r="U240" i="1" s="1"/>
  <c r="K239" i="1"/>
  <c r="U239" i="1" s="1"/>
  <c r="AG239" i="1" s="1"/>
  <c r="K195" i="1"/>
  <c r="U195" i="1" s="1"/>
  <c r="AG195" i="1" s="1"/>
  <c r="K210" i="1"/>
  <c r="U210" i="1" s="1"/>
  <c r="K194" i="1"/>
  <c r="U194" i="1" s="1"/>
  <c r="AG194" i="1" s="1"/>
  <c r="K56" i="1"/>
  <c r="U56" i="1" s="1"/>
  <c r="K275" i="1"/>
  <c r="U275" i="1" s="1"/>
  <c r="AG275" i="1" s="1"/>
  <c r="K302" i="1"/>
  <c r="U302" i="1" s="1"/>
  <c r="K191" i="1"/>
  <c r="U191" i="1" s="1"/>
  <c r="AG191" i="1" s="1"/>
  <c r="K183" i="1"/>
  <c r="U183" i="1" s="1"/>
  <c r="AG183" i="1" s="1"/>
  <c r="K245" i="1"/>
  <c r="U245" i="1" s="1"/>
  <c r="AG245" i="1" s="1"/>
  <c r="K205" i="1"/>
  <c r="U205" i="1" s="1"/>
  <c r="AG205" i="1" s="1"/>
  <c r="K224" i="1"/>
  <c r="U224" i="1" s="1"/>
  <c r="AG224" i="1" s="1"/>
  <c r="K55" i="1"/>
  <c r="U55" i="1" s="1"/>
  <c r="AG55" i="1" s="1"/>
  <c r="K274" i="1"/>
  <c r="U274" i="1" s="1"/>
  <c r="AG274" i="1" s="1"/>
  <c r="K301" i="1"/>
  <c r="U301" i="1" s="1"/>
  <c r="AG301" i="1" s="1"/>
  <c r="K244" i="1"/>
  <c r="U244" i="1" s="1"/>
  <c r="K182" i="1"/>
  <c r="U182" i="1" s="1"/>
  <c r="AG182" i="1" s="1"/>
  <c r="K204" i="1"/>
  <c r="U204" i="1" s="1"/>
  <c r="AG204" i="1" s="1"/>
  <c r="K190" i="1"/>
  <c r="U190" i="1" s="1"/>
  <c r="AG190" i="1" s="1"/>
  <c r="K223" i="1"/>
  <c r="U223" i="1" s="1"/>
  <c r="K54" i="1"/>
  <c r="U54" i="1" s="1"/>
  <c r="AG54" i="1" s="1"/>
  <c r="K273" i="1"/>
  <c r="U273" i="1" s="1"/>
  <c r="AG273" i="1" s="1"/>
  <c r="K246" i="1"/>
  <c r="U246" i="1" s="1"/>
  <c r="K201" i="1"/>
  <c r="U201" i="1" s="1"/>
  <c r="AG201" i="1" s="1"/>
  <c r="K209" i="1"/>
  <c r="U209" i="1" s="1"/>
  <c r="K200" i="1"/>
  <c r="U200" i="1" s="1"/>
  <c r="AG200" i="1" s="1"/>
  <c r="K238" i="1"/>
  <c r="U238" i="1" s="1"/>
  <c r="K237" i="1"/>
  <c r="U237" i="1" s="1"/>
  <c r="K51" i="1"/>
  <c r="U51" i="1" s="1"/>
  <c r="K272" i="1"/>
  <c r="U272" i="1" s="1"/>
  <c r="AG272" i="1" s="1"/>
  <c r="K300" i="1"/>
  <c r="U300" i="1" s="1"/>
  <c r="AG300" i="1" s="1"/>
  <c r="K242" i="1"/>
  <c r="U242" i="1" s="1"/>
  <c r="AG242" i="1" s="1"/>
  <c r="K197" i="1"/>
  <c r="U197" i="1" s="1"/>
  <c r="AG197" i="1" s="1"/>
  <c r="K189" i="1"/>
  <c r="U189" i="1" s="1"/>
  <c r="K226" i="1"/>
  <c r="U226" i="1" s="1"/>
  <c r="AG226" i="1" s="1"/>
  <c r="K50" i="1"/>
  <c r="U50" i="1" s="1"/>
  <c r="K271" i="1"/>
  <c r="U271" i="1" s="1"/>
  <c r="AG271" i="1" s="1"/>
  <c r="K241" i="1"/>
  <c r="U241" i="1" s="1"/>
  <c r="AG241" i="1" s="1"/>
  <c r="K299" i="1"/>
  <c r="U299" i="1" s="1"/>
  <c r="AG299" i="1" s="1"/>
  <c r="K225" i="1"/>
  <c r="U225" i="1" s="1"/>
  <c r="K196" i="1"/>
  <c r="U196" i="1" s="1"/>
  <c r="AG196" i="1" s="1"/>
  <c r="K188" i="1"/>
  <c r="U188" i="1" s="1"/>
  <c r="AG188" i="1" s="1"/>
  <c r="K49" i="1"/>
  <c r="U49" i="1" s="1"/>
  <c r="K266" i="1"/>
  <c r="U266" i="1" s="1"/>
  <c r="AG266" i="1" s="1"/>
  <c r="K124" i="1"/>
  <c r="U124" i="1" s="1"/>
  <c r="K133" i="1"/>
  <c r="U133" i="1" s="1"/>
  <c r="AG133" i="1" s="1"/>
  <c r="K218" i="1"/>
  <c r="U218" i="1" s="1"/>
  <c r="K217" i="1"/>
  <c r="U217" i="1" s="1"/>
  <c r="K208" i="1"/>
  <c r="U208" i="1" s="1"/>
  <c r="AG208" i="1" s="1"/>
  <c r="K305" i="1"/>
  <c r="U305" i="1" s="1"/>
  <c r="AG305" i="1" s="1"/>
  <c r="K234" i="1"/>
  <c r="U234" i="1" s="1"/>
  <c r="AG234" i="1" s="1"/>
  <c r="K233" i="1"/>
  <c r="U233" i="1" s="1"/>
  <c r="AG233" i="1" s="1"/>
  <c r="K45" i="1"/>
  <c r="U45" i="1" s="1"/>
  <c r="AG45" i="1" s="1"/>
  <c r="J318" i="1"/>
  <c r="J29" i="1"/>
  <c r="J28" i="1"/>
  <c r="J32" i="1"/>
  <c r="J31" i="1"/>
  <c r="J268" i="1"/>
  <c r="J216" i="1"/>
  <c r="J232" i="1"/>
  <c r="J303" i="1"/>
  <c r="J212" i="1"/>
  <c r="J215" i="1"/>
  <c r="J231" i="1"/>
  <c r="J46" i="1"/>
  <c r="J267" i="1"/>
  <c r="J125" i="1"/>
  <c r="J134" i="1"/>
  <c r="J187" i="1"/>
  <c r="J186" i="1"/>
  <c r="J211" i="1"/>
  <c r="J236" i="1"/>
  <c r="J235" i="1"/>
  <c r="J48" i="1"/>
  <c r="J207" i="1"/>
  <c r="J222" i="1"/>
  <c r="J193" i="1"/>
  <c r="J203" i="1"/>
  <c r="J220" i="1"/>
  <c r="J58" i="1"/>
  <c r="J219" i="1"/>
  <c r="J221" i="1"/>
  <c r="J202" i="1"/>
  <c r="J206" i="1"/>
  <c r="J192" i="1"/>
  <c r="J57" i="1"/>
  <c r="J276" i="1"/>
  <c r="J243" i="1"/>
  <c r="J240" i="1"/>
  <c r="J239" i="1"/>
  <c r="J195" i="1"/>
  <c r="J210" i="1"/>
  <c r="J194" i="1"/>
  <c r="J56" i="1"/>
  <c r="J275" i="1"/>
  <c r="J302" i="1"/>
  <c r="J191" i="1"/>
  <c r="J183" i="1"/>
  <c r="J245" i="1"/>
  <c r="J205" i="1"/>
  <c r="J224" i="1"/>
  <c r="J55" i="1"/>
  <c r="J274" i="1"/>
  <c r="J301" i="1"/>
  <c r="J244" i="1"/>
  <c r="J182" i="1"/>
  <c r="J204" i="1"/>
  <c r="J190" i="1"/>
  <c r="J223" i="1"/>
  <c r="J54" i="1"/>
  <c r="J273" i="1"/>
  <c r="J246" i="1"/>
  <c r="J201" i="1"/>
  <c r="J209" i="1"/>
  <c r="J200" i="1"/>
  <c r="J238" i="1"/>
  <c r="J237" i="1"/>
  <c r="J51" i="1"/>
  <c r="J272" i="1"/>
  <c r="J300" i="1"/>
  <c r="J242" i="1"/>
  <c r="J197" i="1"/>
  <c r="J189" i="1"/>
  <c r="J226" i="1"/>
  <c r="J50" i="1"/>
  <c r="J271" i="1"/>
  <c r="J241" i="1"/>
  <c r="J299" i="1"/>
  <c r="J225" i="1"/>
  <c r="J196" i="1"/>
  <c r="J188" i="1"/>
  <c r="J49" i="1"/>
  <c r="J266" i="1"/>
  <c r="J124" i="1"/>
  <c r="J133" i="1"/>
  <c r="J218" i="1"/>
  <c r="J217" i="1"/>
  <c r="J208" i="1"/>
  <c r="J305" i="1"/>
  <c r="J234" i="1"/>
  <c r="J233" i="1"/>
  <c r="J45" i="1"/>
  <c r="AJ202" i="2" l="1"/>
  <c r="AJ577" i="2"/>
  <c r="AJ206" i="2"/>
  <c r="AJ462" i="2"/>
  <c r="AJ470" i="2"/>
  <c r="AJ73" i="2"/>
  <c r="AJ194" i="2"/>
  <c r="AJ112" i="2"/>
  <c r="AJ146" i="2"/>
  <c r="AG162" i="2"/>
  <c r="AJ319" i="2"/>
  <c r="AJ420" i="1"/>
  <c r="AJ549" i="2"/>
  <c r="AJ489" i="2"/>
  <c r="AJ499" i="2"/>
  <c r="AJ505" i="2"/>
  <c r="AJ336" i="2"/>
  <c r="AG433" i="2"/>
  <c r="AJ566" i="2"/>
  <c r="AJ254" i="2"/>
  <c r="AJ46" i="2"/>
  <c r="AJ99" i="2"/>
  <c r="AJ60" i="2"/>
  <c r="AJ56" i="2"/>
  <c r="AI491" i="2"/>
  <c r="AJ441" i="2"/>
  <c r="AJ392" i="2"/>
  <c r="AJ480" i="2"/>
  <c r="AJ442" i="2"/>
  <c r="AJ397" i="2"/>
  <c r="AJ421" i="2"/>
  <c r="AJ272" i="2"/>
  <c r="AJ388" i="2"/>
  <c r="AJ262" i="2"/>
  <c r="AJ69" i="2"/>
  <c r="AJ91" i="2"/>
  <c r="AJ40" i="2"/>
  <c r="AJ82" i="2"/>
  <c r="AJ133" i="2"/>
  <c r="AJ403" i="2"/>
  <c r="AJ279" i="2"/>
  <c r="AJ258" i="2"/>
  <c r="AJ472" i="2"/>
  <c r="AJ565" i="2"/>
  <c r="AJ179" i="2"/>
  <c r="AI433" i="2"/>
  <c r="AJ169" i="2"/>
  <c r="AJ145" i="2"/>
  <c r="AJ87" i="2"/>
  <c r="AJ48" i="2"/>
  <c r="AJ44" i="2"/>
  <c r="AJ62" i="2"/>
  <c r="AJ58" i="2"/>
  <c r="AJ54" i="2"/>
  <c r="AI162" i="2"/>
  <c r="AJ2" i="2"/>
  <c r="AJ78" i="2"/>
  <c r="AJ158" i="2"/>
  <c r="AJ95" i="2"/>
  <c r="AJ38" i="2"/>
  <c r="AJ159" i="1"/>
  <c r="AJ2" i="1"/>
  <c r="AJ114" i="1"/>
  <c r="AJ116" i="1"/>
  <c r="AI230" i="1"/>
  <c r="AJ230" i="1" s="1"/>
  <c r="AI197" i="1"/>
  <c r="AJ197" i="1" s="1"/>
  <c r="AI400" i="1"/>
  <c r="AJ400" i="1" s="1"/>
  <c r="AI55" i="1"/>
  <c r="AJ55" i="1" s="1"/>
  <c r="AJ175" i="1"/>
  <c r="AJ23" i="1"/>
  <c r="AJ149" i="1"/>
  <c r="AJ311" i="1"/>
  <c r="AJ530" i="1"/>
  <c r="AJ79" i="1"/>
  <c r="AJ112" i="1"/>
  <c r="AJ532" i="1"/>
  <c r="AJ508" i="1"/>
  <c r="AJ33" i="1"/>
  <c r="AJ25" i="1"/>
  <c r="AI390" i="1"/>
  <c r="AJ390" i="1" s="1"/>
  <c r="AI212" i="1"/>
  <c r="AJ212" i="1" s="1"/>
  <c r="AI221" i="1"/>
  <c r="AJ221" i="1" s="1"/>
  <c r="AJ399" i="1"/>
  <c r="AI205" i="1"/>
  <c r="AJ205" i="1" s="1"/>
  <c r="AI512" i="1"/>
  <c r="AJ512" i="1" s="1"/>
  <c r="AI503" i="1"/>
  <c r="AJ503" i="1" s="1"/>
  <c r="AI409" i="1"/>
  <c r="AJ409" i="1" s="1"/>
  <c r="AI80" i="1"/>
  <c r="AJ80" i="1" s="1"/>
  <c r="AI465" i="1"/>
  <c r="AJ465" i="1" s="1"/>
  <c r="AI38" i="1"/>
  <c r="AJ38" i="1" s="1"/>
  <c r="AI211" i="1"/>
  <c r="AJ211" i="1" s="1"/>
  <c r="AI97" i="1"/>
  <c r="AJ97" i="1" s="1"/>
  <c r="AI195" i="1"/>
  <c r="AJ195" i="1" s="1"/>
  <c r="AI229" i="1"/>
  <c r="AJ229" i="1" s="1"/>
  <c r="AI239" i="1"/>
  <c r="AJ239" i="1" s="1"/>
  <c r="AI542" i="1"/>
  <c r="AJ542" i="1" s="1"/>
  <c r="AI68" i="1"/>
  <c r="AJ68" i="1" s="1"/>
  <c r="AI259" i="1"/>
  <c r="AJ259" i="1" s="1"/>
  <c r="AI168" i="1"/>
  <c r="AJ168" i="1" s="1"/>
  <c r="AI99" i="1"/>
  <c r="AJ99" i="1" s="1"/>
  <c r="AI101" i="1"/>
  <c r="AJ101" i="1" s="1"/>
  <c r="AI58" i="1"/>
  <c r="AJ58" i="1" s="1"/>
  <c r="AJ544" i="1"/>
  <c r="AJ171" i="1"/>
  <c r="AJ552" i="1"/>
  <c r="AI232" i="1"/>
  <c r="AJ232" i="1" s="1"/>
  <c r="AI428" i="1"/>
  <c r="AJ428" i="1" s="1"/>
  <c r="AI120" i="1"/>
  <c r="AJ120" i="1" s="1"/>
  <c r="AI541" i="1"/>
  <c r="AJ541" i="1" s="1"/>
  <c r="AI273" i="1"/>
  <c r="AJ273" i="1" s="1"/>
  <c r="AI188" i="1"/>
  <c r="AJ188" i="1" s="1"/>
  <c r="AJ549" i="1"/>
  <c r="AJ6" i="1"/>
  <c r="AI194" i="1"/>
  <c r="AJ194" i="1" s="1"/>
  <c r="AI207" i="1"/>
  <c r="AJ207" i="1" s="1"/>
  <c r="AI200" i="1"/>
  <c r="AJ200" i="1" s="1"/>
  <c r="AI7" i="1"/>
  <c r="AJ7" i="1" s="1"/>
  <c r="AI17" i="1"/>
  <c r="AJ17" i="1" s="1"/>
  <c r="AI63" i="1"/>
  <c r="AJ63" i="1" s="1"/>
  <c r="AI525" i="1"/>
  <c r="AJ525" i="1" s="1"/>
  <c r="AJ113" i="1"/>
  <c r="AI96" i="1"/>
  <c r="AJ96" i="1" s="1"/>
  <c r="AI433" i="1"/>
  <c r="AJ433" i="1" s="1"/>
  <c r="AI31" i="1"/>
  <c r="AJ31" i="1" s="1"/>
  <c r="AI132" i="1"/>
  <c r="AJ132" i="1" s="1"/>
  <c r="AI481" i="1"/>
  <c r="AJ481" i="1" s="1"/>
  <c r="AI245" i="1"/>
  <c r="AJ245" i="1" s="1"/>
  <c r="AI121" i="1"/>
  <c r="AJ121" i="1" s="1"/>
  <c r="AI370" i="1"/>
  <c r="AJ370" i="1" s="1"/>
  <c r="AI268" i="1"/>
  <c r="AJ268" i="1" s="1"/>
  <c r="AI129" i="1"/>
  <c r="AJ129" i="1" s="1"/>
  <c r="AI423" i="1"/>
  <c r="AJ423" i="1" s="1"/>
  <c r="AI201" i="1"/>
  <c r="AJ201" i="1" s="1"/>
  <c r="AI275" i="1"/>
  <c r="AJ275" i="1" s="1"/>
  <c r="AI198" i="1"/>
  <c r="AJ198" i="1" s="1"/>
  <c r="AI176" i="1"/>
  <c r="AJ176" i="1" s="1"/>
  <c r="AI504" i="1"/>
  <c r="AJ504" i="1" s="1"/>
  <c r="AI271" i="1"/>
  <c r="AJ271" i="1" s="1"/>
  <c r="AI509" i="1"/>
  <c r="AJ509" i="1" s="1"/>
  <c r="AI517" i="1"/>
  <c r="AJ517" i="1" s="1"/>
  <c r="AI527" i="1"/>
  <c r="AJ527" i="1" s="1"/>
  <c r="AI322" i="1"/>
  <c r="AJ322" i="1" s="1"/>
  <c r="AI422" i="1"/>
  <c r="AJ422" i="1" s="1"/>
  <c r="AG46" i="1"/>
  <c r="AI46" i="1"/>
  <c r="AG350" i="1"/>
  <c r="AI350" i="1"/>
  <c r="AI204" i="1"/>
  <c r="AJ204" i="1" s="1"/>
  <c r="AG292" i="1"/>
  <c r="AI292" i="1"/>
  <c r="AI359" i="1"/>
  <c r="AJ359" i="1" s="1"/>
  <c r="AG18" i="1"/>
  <c r="AI18" i="1"/>
  <c r="AI181" i="1"/>
  <c r="AJ181" i="1" s="1"/>
  <c r="AI88" i="1"/>
  <c r="AJ88" i="1" s="1"/>
  <c r="AI183" i="1"/>
  <c r="AJ183" i="1" s="1"/>
  <c r="AI396" i="1"/>
  <c r="AJ396" i="1" s="1"/>
  <c r="AI83" i="1"/>
  <c r="AJ83" i="1" s="1"/>
  <c r="AG255" i="1"/>
  <c r="AI255" i="1"/>
  <c r="AG127" i="1"/>
  <c r="AI127" i="1"/>
  <c r="AG122" i="1"/>
  <c r="AI122" i="1"/>
  <c r="AG321" i="1"/>
  <c r="AI321" i="1"/>
  <c r="AG395" i="1"/>
  <c r="AI395" i="1"/>
  <c r="AG486" i="1"/>
  <c r="AI486" i="1"/>
  <c r="AG92" i="1"/>
  <c r="AI92" i="1"/>
  <c r="AG316" i="1"/>
  <c r="AI316" i="1"/>
  <c r="AG67" i="1"/>
  <c r="AI67" i="1"/>
  <c r="AI432" i="1"/>
  <c r="AJ432" i="1" s="1"/>
  <c r="AI220" i="1"/>
  <c r="AJ220" i="1" s="1"/>
  <c r="AJ20" i="1"/>
  <c r="AJ336" i="1"/>
  <c r="AI74" i="1"/>
  <c r="AJ74" i="1" s="1"/>
  <c r="AI263" i="1"/>
  <c r="AJ263" i="1" s="1"/>
  <c r="AI45" i="1"/>
  <c r="AJ45" i="1" s="1"/>
  <c r="AG218" i="1"/>
  <c r="AI218" i="1"/>
  <c r="AG238" i="1"/>
  <c r="AI238" i="1"/>
  <c r="AG302" i="1"/>
  <c r="AI302" i="1"/>
  <c r="AG222" i="1"/>
  <c r="AI222" i="1"/>
  <c r="AG227" i="1"/>
  <c r="AI227" i="1"/>
  <c r="AG95" i="1"/>
  <c r="AI95" i="1"/>
  <c r="AG559" i="1"/>
  <c r="AI559" i="1"/>
  <c r="AI243" i="1"/>
  <c r="AJ243" i="1" s="1"/>
  <c r="AI563" i="1"/>
  <c r="AJ563" i="1" s="1"/>
  <c r="AJ284" i="1"/>
  <c r="AI102" i="1"/>
  <c r="AJ102" i="1" s="1"/>
  <c r="AI177" i="1"/>
  <c r="AJ177" i="1" s="1"/>
  <c r="AI538" i="1"/>
  <c r="AJ538" i="1" s="1"/>
  <c r="AI254" i="1"/>
  <c r="AJ254" i="1" s="1"/>
  <c r="AI226" i="1"/>
  <c r="AJ226" i="1" s="1"/>
  <c r="AI107" i="1"/>
  <c r="AJ107" i="1" s="1"/>
  <c r="AG91" i="1"/>
  <c r="AI91" i="1"/>
  <c r="AG294" i="1"/>
  <c r="AI294" i="1"/>
  <c r="AG293" i="1"/>
  <c r="AI293" i="1"/>
  <c r="AG51" i="1"/>
  <c r="AI51" i="1"/>
  <c r="AG193" i="1"/>
  <c r="AI193" i="1"/>
  <c r="AG11" i="1"/>
  <c r="AI11" i="1"/>
  <c r="AG12" i="1"/>
  <c r="AI12" i="1"/>
  <c r="AI534" i="1"/>
  <c r="AJ534" i="1" s="1"/>
  <c r="AI299" i="1"/>
  <c r="AJ299" i="1" s="1"/>
  <c r="AI32" i="1"/>
  <c r="AJ32" i="1" s="1"/>
  <c r="AI498" i="1"/>
  <c r="AJ498" i="1" s="1"/>
  <c r="AI348" i="1"/>
  <c r="AJ348" i="1" s="1"/>
  <c r="AI28" i="1"/>
  <c r="AJ28" i="1" s="1"/>
  <c r="AI191" i="1"/>
  <c r="AJ191" i="1" s="1"/>
  <c r="AI84" i="1"/>
  <c r="AJ84" i="1" s="1"/>
  <c r="AG89" i="1"/>
  <c r="AI89" i="1"/>
  <c r="AG105" i="1"/>
  <c r="AI105" i="1"/>
  <c r="AG562" i="1"/>
  <c r="AI562" i="1"/>
  <c r="AI301" i="1"/>
  <c r="AJ301" i="1" s="1"/>
  <c r="AG124" i="1"/>
  <c r="AI124" i="1"/>
  <c r="AG209" i="1"/>
  <c r="AI209" i="1"/>
  <c r="AG56" i="1"/>
  <c r="AI56" i="1"/>
  <c r="AG48" i="1"/>
  <c r="AI48" i="1"/>
  <c r="AG213" i="1"/>
  <c r="AI213" i="1"/>
  <c r="AG131" i="1"/>
  <c r="AI131" i="1"/>
  <c r="AG558" i="1"/>
  <c r="AI558" i="1"/>
  <c r="AG8" i="1"/>
  <c r="AI8" i="1"/>
  <c r="AI485" i="1"/>
  <c r="AJ485" i="1" s="1"/>
  <c r="AI303" i="1"/>
  <c r="AJ303" i="1" s="1"/>
  <c r="AI69" i="1"/>
  <c r="AJ69" i="1" s="1"/>
  <c r="AI133" i="1"/>
  <c r="AJ133" i="1" s="1"/>
  <c r="AI234" i="1"/>
  <c r="AJ234" i="1" s="1"/>
  <c r="AI318" i="1"/>
  <c r="AJ318" i="1" s="1"/>
  <c r="AJ143" i="1"/>
  <c r="AI106" i="1"/>
  <c r="AJ106" i="1" s="1"/>
  <c r="AG510" i="1"/>
  <c r="AI510" i="1"/>
  <c r="AI125" i="1"/>
  <c r="AJ125" i="1" s="1"/>
  <c r="AG547" i="1"/>
  <c r="AI547" i="1"/>
  <c r="AI276" i="1"/>
  <c r="AJ276" i="1" s="1"/>
  <c r="AG75" i="1"/>
  <c r="AI75" i="1"/>
  <c r="AG104" i="1"/>
  <c r="AI104" i="1"/>
  <c r="AI134" i="1"/>
  <c r="AJ134" i="1" s="1"/>
  <c r="AG215" i="1"/>
  <c r="AI215" i="1"/>
  <c r="AG526" i="1"/>
  <c r="AI526" i="1"/>
  <c r="AI555" i="1"/>
  <c r="AJ555" i="1" s="1"/>
  <c r="AG237" i="1"/>
  <c r="AI237" i="1"/>
  <c r="AG128" i="1"/>
  <c r="AI128" i="1"/>
  <c r="AG554" i="1"/>
  <c r="AI554" i="1"/>
  <c r="AI184" i="1"/>
  <c r="AJ184" i="1" s="1"/>
  <c r="AI203" i="1"/>
  <c r="AJ203" i="1" s="1"/>
  <c r="AG235" i="1"/>
  <c r="AI235" i="1"/>
  <c r="AI219" i="1"/>
  <c r="AJ219" i="1" s="1"/>
  <c r="AI295" i="1"/>
  <c r="AJ295" i="1" s="1"/>
  <c r="AI216" i="1"/>
  <c r="AJ216" i="1" s="1"/>
  <c r="AG49" i="1"/>
  <c r="AI49" i="1"/>
  <c r="AG246" i="1"/>
  <c r="AI246" i="1"/>
  <c r="AG210" i="1"/>
  <c r="AI210" i="1"/>
  <c r="AG236" i="1"/>
  <c r="AI236" i="1"/>
  <c r="AG199" i="1"/>
  <c r="AI199" i="1"/>
  <c r="AG173" i="1"/>
  <c r="AI173" i="1"/>
  <c r="AI65" i="1"/>
  <c r="AJ65" i="1" s="1"/>
  <c r="AI388" i="1"/>
  <c r="AJ388" i="1" s="1"/>
  <c r="AI100" i="1"/>
  <c r="AJ100" i="1" s="1"/>
  <c r="AI196" i="1"/>
  <c r="AJ196" i="1" s="1"/>
  <c r="AI408" i="1"/>
  <c r="AJ408" i="1" s="1"/>
  <c r="AI224" i="1"/>
  <c r="AJ224" i="1" s="1"/>
  <c r="AI274" i="1"/>
  <c r="AJ274" i="1" s="1"/>
  <c r="AI30" i="1"/>
  <c r="AJ30" i="1" s="1"/>
  <c r="AI272" i="1"/>
  <c r="AJ272" i="1" s="1"/>
  <c r="AI70" i="1"/>
  <c r="AJ70" i="1" s="1"/>
  <c r="AG244" i="1"/>
  <c r="AI244" i="1"/>
  <c r="AG180" i="1"/>
  <c r="AI180" i="1"/>
  <c r="AI130" i="1"/>
  <c r="AJ130" i="1" s="1"/>
  <c r="AG546" i="1"/>
  <c r="AI546" i="1"/>
  <c r="AI241" i="1"/>
  <c r="AJ241" i="1" s="1"/>
  <c r="AG262" i="1"/>
  <c r="AI262" i="1"/>
  <c r="AG384" i="1"/>
  <c r="AI384" i="1"/>
  <c r="AI351" i="1"/>
  <c r="AJ351" i="1" s="1"/>
  <c r="AG217" i="1"/>
  <c r="AI217" i="1"/>
  <c r="AG518" i="1"/>
  <c r="AI518" i="1"/>
  <c r="AI108" i="1"/>
  <c r="AJ108" i="1" s="1"/>
  <c r="AG355" i="1"/>
  <c r="AI355" i="1"/>
  <c r="AI405" i="1"/>
  <c r="AJ405" i="1" s="1"/>
  <c r="AG87" i="1"/>
  <c r="AI87" i="1"/>
  <c r="AG64" i="1"/>
  <c r="AI64" i="1"/>
  <c r="AG404" i="1"/>
  <c r="AI404" i="1"/>
  <c r="AG387" i="1"/>
  <c r="AI387" i="1"/>
  <c r="AG389" i="1"/>
  <c r="AI389" i="1"/>
  <c r="AI185" i="1"/>
  <c r="AJ185" i="1" s="1"/>
  <c r="AI98" i="1"/>
  <c r="AJ98" i="1" s="1"/>
  <c r="AI429" i="1"/>
  <c r="AJ429" i="1" s="1"/>
  <c r="AI242" i="1"/>
  <c r="AJ242" i="1" s="1"/>
  <c r="AI371" i="1"/>
  <c r="AJ371" i="1" s="1"/>
  <c r="AI266" i="1"/>
  <c r="AJ266" i="1" s="1"/>
  <c r="AI482" i="1"/>
  <c r="AJ482" i="1" s="1"/>
  <c r="AI208" i="1"/>
  <c r="AJ208" i="1" s="1"/>
  <c r="AI511" i="1"/>
  <c r="AJ511" i="1" s="1"/>
  <c r="AI90" i="1"/>
  <c r="AJ90" i="1" s="1"/>
  <c r="AI93" i="1"/>
  <c r="AJ93" i="1" s="1"/>
  <c r="AI253" i="1"/>
  <c r="AJ253" i="1" s="1"/>
  <c r="AG537" i="1"/>
  <c r="AI537" i="1"/>
  <c r="AI57" i="1"/>
  <c r="AJ57" i="1" s="1"/>
  <c r="AG50" i="1"/>
  <c r="AI50" i="1"/>
  <c r="AG202" i="1"/>
  <c r="AI202" i="1"/>
  <c r="AG82" i="1"/>
  <c r="AI82" i="1"/>
  <c r="AG118" i="1"/>
  <c r="AI118" i="1"/>
  <c r="AG543" i="1"/>
  <c r="AI543" i="1"/>
  <c r="AI103" i="1"/>
  <c r="AJ103" i="1" s="1"/>
  <c r="AG119" i="1"/>
  <c r="AI119" i="1"/>
  <c r="AG383" i="1"/>
  <c r="AI383" i="1"/>
  <c r="AI206" i="1"/>
  <c r="AJ206" i="1" s="1"/>
  <c r="AG495" i="1"/>
  <c r="AI495" i="1"/>
  <c r="AG94" i="1"/>
  <c r="AI94" i="1"/>
  <c r="AI228" i="1"/>
  <c r="AJ228" i="1" s="1"/>
  <c r="AG505" i="1"/>
  <c r="AI505" i="1"/>
  <c r="AI267" i="1"/>
  <c r="AJ267" i="1" s="1"/>
  <c r="AI186" i="1"/>
  <c r="AJ186" i="1" s="1"/>
  <c r="AI258" i="1"/>
  <c r="AJ258" i="1" s="1"/>
  <c r="AI233" i="1"/>
  <c r="AJ233" i="1" s="1"/>
  <c r="AI172" i="1"/>
  <c r="AJ172" i="1" s="1"/>
  <c r="AI85" i="1"/>
  <c r="AJ85" i="1" s="1"/>
  <c r="AI464" i="1"/>
  <c r="AJ464" i="1" s="1"/>
  <c r="AI533" i="1"/>
  <c r="AJ533" i="1" s="1"/>
  <c r="AI29" i="1"/>
  <c r="AJ29" i="1" s="1"/>
  <c r="AI305" i="1"/>
  <c r="AJ305" i="1" s="1"/>
  <c r="AI86" i="1"/>
  <c r="AJ86" i="1" s="1"/>
  <c r="AI60" i="1"/>
  <c r="AJ60" i="1" s="1"/>
  <c r="AG192" i="1"/>
  <c r="AI192" i="1"/>
  <c r="AG528" i="1"/>
  <c r="AI528" i="1"/>
  <c r="AG189" i="1"/>
  <c r="AI189" i="1"/>
  <c r="AG109" i="1"/>
  <c r="AI109" i="1"/>
  <c r="AG81" i="1"/>
  <c r="AI81" i="1"/>
  <c r="AI358" i="1"/>
  <c r="AJ358" i="1" s="1"/>
  <c r="AI521" i="1"/>
  <c r="AJ521" i="1" s="1"/>
  <c r="AI231" i="1"/>
  <c r="AJ231" i="1" s="1"/>
  <c r="AI66" i="1"/>
  <c r="AJ66" i="1" s="1"/>
  <c r="AI190" i="1"/>
  <c r="AJ190" i="1" s="1"/>
  <c r="AG354" i="1"/>
  <c r="AI354" i="1"/>
  <c r="AG225" i="1"/>
  <c r="AI225" i="1"/>
  <c r="AG223" i="1"/>
  <c r="AI223" i="1"/>
  <c r="AG240" i="1"/>
  <c r="AI240" i="1"/>
  <c r="AG187" i="1"/>
  <c r="AI187" i="1"/>
  <c r="AG214" i="1"/>
  <c r="AI214" i="1"/>
  <c r="AG550" i="1"/>
  <c r="AI550" i="1"/>
  <c r="AG522" i="1"/>
  <c r="AI522" i="1"/>
  <c r="AG169" i="1"/>
  <c r="AI169" i="1"/>
  <c r="AI182" i="1"/>
  <c r="AJ182" i="1" s="1"/>
  <c r="AI54" i="1"/>
  <c r="AJ54" i="1" s="1"/>
  <c r="AI401" i="1"/>
  <c r="AJ401" i="1" s="1"/>
  <c r="AJ381" i="1"/>
  <c r="AI59" i="1"/>
  <c r="AJ59" i="1" s="1"/>
  <c r="AI551" i="1"/>
  <c r="AJ551" i="1" s="1"/>
  <c r="AI300" i="1"/>
  <c r="AJ300" i="1" s="1"/>
  <c r="AI16" i="1"/>
  <c r="AJ16" i="1" s="1"/>
  <c r="K461" i="1"/>
  <c r="U461" i="1" s="1"/>
  <c r="K73" i="1"/>
  <c r="U73" i="1" s="1"/>
  <c r="K76" i="1"/>
  <c r="U76" i="1" s="1"/>
  <c r="K298" i="1"/>
  <c r="U298" i="1" s="1"/>
  <c r="K441" i="1"/>
  <c r="U441" i="1" s="1"/>
  <c r="K440" i="1"/>
  <c r="U440" i="1" s="1"/>
  <c r="K456" i="1"/>
  <c r="U456" i="1" s="1"/>
  <c r="K447" i="1"/>
  <c r="U447" i="1" s="1"/>
  <c r="K455" i="1"/>
  <c r="U455" i="1" s="1"/>
  <c r="K446" i="1"/>
  <c r="U446" i="1" s="1"/>
  <c r="K454" i="1"/>
  <c r="U454" i="1" s="1"/>
  <c r="K458" i="1"/>
  <c r="U458" i="1" s="1"/>
  <c r="K457" i="1"/>
  <c r="U457" i="1" s="1"/>
  <c r="K248" i="1"/>
  <c r="U248" i="1" s="1"/>
  <c r="K247" i="1"/>
  <c r="U247" i="1" s="1"/>
  <c r="K40" i="1"/>
  <c r="U40" i="1" s="1"/>
  <c r="K37" i="1"/>
  <c r="U37" i="1" s="1"/>
  <c r="K47" i="1"/>
  <c r="U47" i="1" s="1"/>
  <c r="K36" i="1"/>
  <c r="U36" i="1" s="1"/>
  <c r="K39" i="1"/>
  <c r="U39" i="1" s="1"/>
  <c r="K297" i="1"/>
  <c r="U297" i="1" s="1"/>
  <c r="K270" i="1"/>
  <c r="U270" i="1" s="1"/>
  <c r="K365" i="1"/>
  <c r="U365" i="1" s="1"/>
  <c r="K367" i="1"/>
  <c r="U367" i="1" s="1"/>
  <c r="K439" i="1"/>
  <c r="U439" i="1" s="1"/>
  <c r="K438" i="1"/>
  <c r="U438" i="1" s="1"/>
  <c r="K445" i="1"/>
  <c r="U445" i="1" s="1"/>
  <c r="K444" i="1"/>
  <c r="U444" i="1" s="1"/>
  <c r="K453" i="1"/>
  <c r="U453" i="1" s="1"/>
  <c r="K452" i="1"/>
  <c r="U452" i="1" s="1"/>
  <c r="K449" i="1"/>
  <c r="U449" i="1" s="1"/>
  <c r="K252" i="1"/>
  <c r="U252" i="1" s="1"/>
  <c r="K251" i="1"/>
  <c r="U251" i="1" s="1"/>
  <c r="K44" i="1"/>
  <c r="U44" i="1" s="1"/>
  <c r="K27" i="1"/>
  <c r="U27" i="1" s="1"/>
  <c r="K43" i="1"/>
  <c r="U43" i="1" s="1"/>
  <c r="K366" i="1"/>
  <c r="U366" i="1" s="1"/>
  <c r="K364" i="1"/>
  <c r="U364" i="1" s="1"/>
  <c r="K269" i="1"/>
  <c r="U269" i="1" s="1"/>
  <c r="K304" i="1"/>
  <c r="U304" i="1" s="1"/>
  <c r="K448" i="1"/>
  <c r="U448" i="1" s="1"/>
  <c r="K437" i="1"/>
  <c r="U437" i="1" s="1"/>
  <c r="K451" i="1"/>
  <c r="U451" i="1" s="1"/>
  <c r="K443" i="1"/>
  <c r="U443" i="1" s="1"/>
  <c r="K436" i="1"/>
  <c r="U436" i="1" s="1"/>
  <c r="K442" i="1"/>
  <c r="U442" i="1" s="1"/>
  <c r="K450" i="1"/>
  <c r="U450" i="1" s="1"/>
  <c r="K250" i="1"/>
  <c r="U250" i="1" s="1"/>
  <c r="K249" i="1"/>
  <c r="U249" i="1" s="1"/>
  <c r="K42" i="1"/>
  <c r="U42" i="1" s="1"/>
  <c r="K26" i="1"/>
  <c r="U26" i="1" s="1"/>
  <c r="K41" i="1"/>
  <c r="U41" i="1" s="1"/>
  <c r="J461" i="1"/>
  <c r="J73" i="1"/>
  <c r="J76" i="1"/>
  <c r="J298" i="1"/>
  <c r="J441" i="1"/>
  <c r="J440" i="1"/>
  <c r="J456" i="1"/>
  <c r="J447" i="1"/>
  <c r="J455" i="1"/>
  <c r="J446" i="1"/>
  <c r="J454" i="1"/>
  <c r="J458" i="1"/>
  <c r="J457" i="1"/>
  <c r="J248" i="1"/>
  <c r="J247" i="1"/>
  <c r="J40" i="1"/>
  <c r="J37" i="1"/>
  <c r="J47" i="1"/>
  <c r="J36" i="1"/>
  <c r="J39" i="1"/>
  <c r="J297" i="1"/>
  <c r="J270" i="1"/>
  <c r="J365" i="1"/>
  <c r="J367" i="1"/>
  <c r="J439" i="1"/>
  <c r="J438" i="1"/>
  <c r="J445" i="1"/>
  <c r="J444" i="1"/>
  <c r="J453" i="1"/>
  <c r="J452" i="1"/>
  <c r="J449" i="1"/>
  <c r="J252" i="1"/>
  <c r="J251" i="1"/>
  <c r="J44" i="1"/>
  <c r="J27" i="1"/>
  <c r="J43" i="1"/>
  <c r="J366" i="1"/>
  <c r="J364" i="1"/>
  <c r="J269" i="1"/>
  <c r="J304" i="1"/>
  <c r="J448" i="1"/>
  <c r="J437" i="1"/>
  <c r="J451" i="1"/>
  <c r="J443" i="1"/>
  <c r="J436" i="1"/>
  <c r="J442" i="1"/>
  <c r="J450" i="1"/>
  <c r="J250" i="1"/>
  <c r="J249" i="1"/>
  <c r="J42" i="1"/>
  <c r="J26" i="1"/>
  <c r="J41" i="1"/>
  <c r="H494" i="1"/>
  <c r="U494" i="1" s="1"/>
  <c r="H497" i="1"/>
  <c r="U497" i="1" s="1"/>
  <c r="G494" i="1"/>
  <c r="G497" i="1"/>
  <c r="AJ214" i="1" l="1"/>
  <c r="AJ50" i="1"/>
  <c r="AJ321" i="1"/>
  <c r="AJ109" i="1"/>
  <c r="AJ505" i="1"/>
  <c r="AJ128" i="1"/>
  <c r="AJ81" i="1"/>
  <c r="AJ389" i="1"/>
  <c r="AJ554" i="1"/>
  <c r="AJ510" i="1"/>
  <c r="AJ56" i="1"/>
  <c r="AJ169" i="1"/>
  <c r="AJ223" i="1"/>
  <c r="AJ118" i="1"/>
  <c r="AJ244" i="1"/>
  <c r="AJ547" i="1"/>
  <c r="AJ122" i="1"/>
  <c r="AJ225" i="1"/>
  <c r="AJ49" i="1"/>
  <c r="AJ294" i="1"/>
  <c r="AJ187" i="1"/>
  <c r="AJ193" i="1"/>
  <c r="AJ67" i="1"/>
  <c r="AJ192" i="1"/>
  <c r="AJ87" i="1"/>
  <c r="AJ227" i="1"/>
  <c r="AJ18" i="1"/>
  <c r="AJ119" i="1"/>
  <c r="AJ104" i="1"/>
  <c r="AJ558" i="1"/>
  <c r="AJ302" i="1"/>
  <c r="AJ262" i="1"/>
  <c r="AJ12" i="1"/>
  <c r="AJ255" i="1"/>
  <c r="AJ11" i="1"/>
  <c r="AJ236" i="1"/>
  <c r="AJ522" i="1"/>
  <c r="AJ82" i="1"/>
  <c r="AJ384" i="1"/>
  <c r="AJ127" i="1"/>
  <c r="AJ550" i="1"/>
  <c r="AJ202" i="1"/>
  <c r="AJ173" i="1"/>
  <c r="AJ387" i="1"/>
  <c r="AJ199" i="1"/>
  <c r="AJ189" i="1"/>
  <c r="AJ546" i="1"/>
  <c r="AJ237" i="1"/>
  <c r="AJ124" i="1"/>
  <c r="AJ559" i="1"/>
  <c r="AJ404" i="1"/>
  <c r="AJ215" i="1"/>
  <c r="AJ105" i="1"/>
  <c r="AJ293" i="1"/>
  <c r="AJ92" i="1"/>
  <c r="AJ89" i="1"/>
  <c r="AJ486" i="1"/>
  <c r="AJ292" i="1"/>
  <c r="AJ543" i="1"/>
  <c r="AJ383" i="1"/>
  <c r="AJ8" i="1"/>
  <c r="AJ222" i="1"/>
  <c r="AJ217" i="1"/>
  <c r="AJ235" i="1"/>
  <c r="AJ213" i="1"/>
  <c r="AJ218" i="1"/>
  <c r="AJ46" i="1"/>
  <c r="AJ94" i="1"/>
  <c r="AJ528" i="1"/>
  <c r="AJ537" i="1"/>
  <c r="AJ64" i="1"/>
  <c r="AJ95" i="1"/>
  <c r="AJ240" i="1"/>
  <c r="AJ495" i="1"/>
  <c r="AJ180" i="1"/>
  <c r="AJ210" i="1"/>
  <c r="AJ526" i="1"/>
  <c r="AJ562" i="1"/>
  <c r="AJ51" i="1"/>
  <c r="AJ209" i="1"/>
  <c r="AJ246" i="1"/>
  <c r="AJ354" i="1"/>
  <c r="AJ518" i="1"/>
  <c r="AJ75" i="1"/>
  <c r="AJ131" i="1"/>
  <c r="AJ238" i="1"/>
  <c r="AJ350" i="1"/>
  <c r="AG42" i="1"/>
  <c r="AI42" i="1"/>
  <c r="AG455" i="1"/>
  <c r="AI455" i="1"/>
  <c r="AG451" i="1"/>
  <c r="AI451" i="1"/>
  <c r="AJ316" i="1"/>
  <c r="AG447" i="1"/>
  <c r="AI447" i="1"/>
  <c r="AG461" i="1"/>
  <c r="AI461" i="1"/>
  <c r="AG364" i="1"/>
  <c r="AI364" i="1"/>
  <c r="AJ355" i="1"/>
  <c r="AG444" i="1"/>
  <c r="AI444" i="1"/>
  <c r="AG440" i="1"/>
  <c r="AI440" i="1"/>
  <c r="AG298" i="1"/>
  <c r="AI298" i="1"/>
  <c r="AG249" i="1"/>
  <c r="AI249" i="1"/>
  <c r="AG250" i="1"/>
  <c r="AI250" i="1"/>
  <c r="AG456" i="1"/>
  <c r="AI456" i="1"/>
  <c r="AG438" i="1"/>
  <c r="AI438" i="1"/>
  <c r="AG436" i="1"/>
  <c r="AI436" i="1"/>
  <c r="AI471" i="1" s="1"/>
  <c r="AG365" i="1"/>
  <c r="AI365" i="1"/>
  <c r="AG448" i="1"/>
  <c r="AI448" i="1"/>
  <c r="AJ91" i="1"/>
  <c r="AJ395" i="1"/>
  <c r="AG442" i="1"/>
  <c r="AI442" i="1"/>
  <c r="AG443" i="1"/>
  <c r="AI443" i="1"/>
  <c r="AG269" i="1"/>
  <c r="AI269" i="1"/>
  <c r="AG247" i="1"/>
  <c r="AI247" i="1"/>
  <c r="AG248" i="1"/>
  <c r="AI248" i="1"/>
  <c r="AG452" i="1"/>
  <c r="AI452" i="1"/>
  <c r="AG445" i="1"/>
  <c r="AI445" i="1"/>
  <c r="AG441" i="1"/>
  <c r="AI441" i="1"/>
  <c r="AG437" i="1"/>
  <c r="AI437" i="1"/>
  <c r="AG36" i="1"/>
  <c r="AI36" i="1"/>
  <c r="AG40" i="1"/>
  <c r="AI40" i="1"/>
  <c r="AG27" i="1"/>
  <c r="AI27" i="1"/>
  <c r="AG44" i="1"/>
  <c r="AI44" i="1"/>
  <c r="AG251" i="1"/>
  <c r="AI251" i="1"/>
  <c r="AG457" i="1"/>
  <c r="AI457" i="1"/>
  <c r="AG446" i="1"/>
  <c r="AI446" i="1"/>
  <c r="AG453" i="1"/>
  <c r="AI453" i="1"/>
  <c r="AG450" i="1"/>
  <c r="AI450" i="1"/>
  <c r="AG494" i="1"/>
  <c r="AI494" i="1"/>
  <c r="AG367" i="1"/>
  <c r="AI367" i="1"/>
  <c r="AG76" i="1"/>
  <c r="AI76" i="1"/>
  <c r="AG270" i="1"/>
  <c r="AI270" i="1"/>
  <c r="AG39" i="1"/>
  <c r="AI39" i="1"/>
  <c r="AG366" i="1"/>
  <c r="AI366" i="1"/>
  <c r="AG41" i="1"/>
  <c r="AI41" i="1"/>
  <c r="AG252" i="1"/>
  <c r="AI252" i="1"/>
  <c r="AG458" i="1"/>
  <c r="AI458" i="1"/>
  <c r="AG497" i="1"/>
  <c r="AI497" i="1"/>
  <c r="AG439" i="1"/>
  <c r="AI439" i="1"/>
  <c r="AG73" i="1"/>
  <c r="AI73" i="1"/>
  <c r="AG297" i="1"/>
  <c r="AI297" i="1"/>
  <c r="AG304" i="1"/>
  <c r="AI304" i="1"/>
  <c r="AG47" i="1"/>
  <c r="AI47" i="1"/>
  <c r="AG37" i="1"/>
  <c r="AI37" i="1"/>
  <c r="AG43" i="1"/>
  <c r="AI43" i="1"/>
  <c r="AG26" i="1"/>
  <c r="AI26" i="1"/>
  <c r="AG449" i="1"/>
  <c r="AI449" i="1"/>
  <c r="AG454" i="1"/>
  <c r="AI454" i="1"/>
  <c r="AJ48" i="1"/>
  <c r="AG471" i="1" l="1"/>
  <c r="AI413" i="1"/>
  <c r="AG413" i="1"/>
  <c r="AI152" i="1"/>
  <c r="AG152" i="1"/>
  <c r="AJ43" i="1"/>
  <c r="AJ297" i="1"/>
  <c r="AJ41" i="1"/>
  <c r="AJ39" i="1"/>
  <c r="AJ76" i="1"/>
  <c r="AJ457" i="1"/>
  <c r="AJ44" i="1"/>
  <c r="AJ40" i="1"/>
  <c r="AJ248" i="1"/>
  <c r="AJ269" i="1"/>
  <c r="AJ442" i="1"/>
  <c r="AJ456" i="1"/>
  <c r="AJ249" i="1"/>
  <c r="AJ440" i="1"/>
  <c r="AJ451" i="1"/>
  <c r="AJ447" i="1"/>
  <c r="AJ42" i="1"/>
  <c r="AJ454" i="1"/>
  <c r="AJ26" i="1"/>
  <c r="AJ37" i="1"/>
  <c r="AJ304" i="1"/>
  <c r="AJ73" i="1"/>
  <c r="AJ497" i="1"/>
  <c r="AJ252" i="1"/>
  <c r="AJ366" i="1"/>
  <c r="AJ270" i="1"/>
  <c r="AJ367" i="1"/>
  <c r="AJ450" i="1"/>
  <c r="AJ446" i="1"/>
  <c r="AJ251" i="1"/>
  <c r="AJ27" i="1"/>
  <c r="AJ36" i="1"/>
  <c r="AJ452" i="1"/>
  <c r="AJ247" i="1"/>
  <c r="AJ443" i="1"/>
  <c r="AJ365" i="1"/>
  <c r="AJ438" i="1"/>
  <c r="AJ250" i="1"/>
  <c r="AJ298" i="1"/>
  <c r="AJ455" i="1"/>
  <c r="AJ461" i="1"/>
  <c r="AJ439" i="1"/>
  <c r="AJ494" i="1"/>
  <c r="AJ437" i="1"/>
  <c r="AJ448" i="1"/>
  <c r="AJ444" i="1"/>
  <c r="AJ47" i="1"/>
  <c r="AJ441" i="1"/>
  <c r="AJ449" i="1"/>
  <c r="AJ458" i="1"/>
  <c r="AJ453" i="1"/>
  <c r="AJ445" i="1"/>
  <c r="AJ436" i="1"/>
  <c r="AJ364" i="1"/>
</calcChain>
</file>

<file path=xl/sharedStrings.xml><?xml version="1.0" encoding="utf-8"?>
<sst xmlns="http://schemas.openxmlformats.org/spreadsheetml/2006/main" count="10074" uniqueCount="1062">
  <si>
    <t>Item</t>
  </si>
  <si>
    <t>Part Number</t>
  </si>
  <si>
    <t>Unit QTY</t>
  </si>
  <si>
    <t>QTY</t>
  </si>
  <si>
    <t>1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</si>
  <si>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</si>
  <si>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</si>
  <si>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</si>
  <si>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</si>
  <si>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</si>
  <si>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</si>
  <si>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</si>
  <si>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</si>
  <si>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</si>
  <si>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</si>
  <si>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</si>
  <si>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</si>
  <si>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</si>
  <si>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</si>
  <si>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</si>
  <si>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</si>
  <si>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</si>
  <si>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</si>
  <si>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</si>
  <si>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</si>
  <si>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</si>
  <si>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</si>
  <si>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</si>
  <si>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</si>
  <si>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</si>
  <si>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</si>
  <si>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</si>
  <si>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</si>
  <si>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</si>
  <si>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</si>
  <si>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</si>
  <si>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</si>
  <si>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</si>
  <si>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</si>
  <si>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</si>
  <si>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</si>
  <si>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</si>
  <si>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</si>
  <si>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</si>
  <si>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</si>
  <si>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</si>
  <si>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</si>
  <si>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</si>
  <si>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</si>
  <si>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</si>
  <si>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</si>
  <si>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</si>
  <si>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</si>
  <si>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</si>
  <si>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</si>
  <si>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1.5.1</t>
  </si>
  <si>
    <t>1.5.2</t>
  </si>
  <si>
    <t>1.5.3</t>
  </si>
  <si>
    <t>1.6</t>
  </si>
  <si>
    <t>1.7</t>
  </si>
  <si>
    <t>T-114252_Standard</t>
  </si>
  <si>
    <t>T-114248_Oben Links</t>
  </si>
  <si>
    <t>T-114248_Mitte</t>
  </si>
  <si>
    <t>T-114248_Oben Rechts</t>
  </si>
  <si>
    <t>T-114247_2</t>
  </si>
  <si>
    <t>T-114247_1</t>
  </si>
  <si>
    <t>T-114256_2</t>
  </si>
  <si>
    <t>T-114256_3</t>
  </si>
  <si>
    <t>T-114256_4</t>
  </si>
  <si>
    <t>T-114256_5</t>
  </si>
  <si>
    <t>T-114256_6</t>
  </si>
  <si>
    <t>T-114256_7</t>
  </si>
  <si>
    <t>T-114256_1</t>
  </si>
  <si>
    <t>T-113956_Standard</t>
  </si>
  <si>
    <t>T-113975_Standard</t>
  </si>
  <si>
    <t>T-113976_Standard</t>
  </si>
  <si>
    <t>T-113979_Standard</t>
  </si>
  <si>
    <t>T-114253_Standard</t>
  </si>
  <si>
    <t>T-114254_Oben Links</t>
  </si>
  <si>
    <t>T-114254_Mitte</t>
  </si>
  <si>
    <t>T-114254_Oben Rechts</t>
  </si>
  <si>
    <t>T-114247_3</t>
  </si>
  <si>
    <t>T-114247_4</t>
  </si>
  <si>
    <t>T-115065_2</t>
  </si>
  <si>
    <t>T-114263_Standard</t>
  </si>
  <si>
    <t>T-114264_Oben Rechts 2</t>
  </si>
  <si>
    <t>T-114264_Oben Rechts</t>
  </si>
  <si>
    <t>T-114264_Mitte</t>
  </si>
  <si>
    <t>T-114264_Oben Links</t>
  </si>
  <si>
    <t>T-114264_Oben Links 2</t>
  </si>
  <si>
    <t>T-114247_6</t>
  </si>
  <si>
    <t>T-114247_5</t>
  </si>
  <si>
    <t>T-114299_5</t>
  </si>
  <si>
    <t>T-114299_4</t>
  </si>
  <si>
    <t>T-114256_14</t>
  </si>
  <si>
    <t>T-114256_12</t>
  </si>
  <si>
    <t>T-114256_9</t>
  </si>
  <si>
    <t>T-114256_10</t>
  </si>
  <si>
    <t>T-114256_8</t>
  </si>
  <si>
    <t>T-114256_11</t>
  </si>
  <si>
    <t>T-114256_13</t>
  </si>
  <si>
    <t>T-113966_Standard</t>
  </si>
  <si>
    <t>T-114306_Standard</t>
  </si>
  <si>
    <t>T-113840_Standard</t>
  </si>
  <si>
    <t>T-113828_Standard</t>
  </si>
  <si>
    <t>T-114118_Standard</t>
  </si>
  <si>
    <t>M16 ISO4017 FT A2-70_L=40</t>
  </si>
  <si>
    <t>Hex nuts ISO4032 A2-70_M16</t>
  </si>
  <si>
    <t>Each</t>
  </si>
  <si>
    <t>rb</t>
  </si>
  <si>
    <t>poz.</t>
  </si>
  <si>
    <t>nacrt</t>
  </si>
  <si>
    <t>kom.</t>
  </si>
  <si>
    <t>OUTLETT</t>
  </si>
  <si>
    <t>kom. ukup.</t>
  </si>
  <si>
    <t>Kvaliteta</t>
  </si>
  <si>
    <t>materijal</t>
  </si>
  <si>
    <t>debljina</t>
  </si>
  <si>
    <t>širina</t>
  </si>
  <si>
    <t>dužina</t>
  </si>
  <si>
    <t>kg/1</t>
  </si>
  <si>
    <t>kg ukupno</t>
  </si>
  <si>
    <t>kg AxB ukup.</t>
  </si>
  <si>
    <t>kg AxB/1</t>
  </si>
  <si>
    <t>omjer</t>
  </si>
  <si>
    <t>presa</t>
  </si>
  <si>
    <t>bušenje</t>
  </si>
  <si>
    <t>str. Obrada</t>
  </si>
  <si>
    <t>S235JR</t>
  </si>
  <si>
    <t>1.4539</t>
  </si>
  <si>
    <t>1.4571</t>
  </si>
  <si>
    <t>lim</t>
  </si>
  <si>
    <t>faza</t>
  </si>
  <si>
    <t>8/25/150</t>
  </si>
  <si>
    <t>A2-70</t>
  </si>
  <si>
    <t>Vijak M16x40 ISO4017</t>
  </si>
  <si>
    <t>Matica M16 ISO4032</t>
  </si>
  <si>
    <t>T-113651_Standard</t>
  </si>
  <si>
    <t>1.1.1</t>
  </si>
  <si>
    <t>T-113278_Standard</t>
  </si>
  <si>
    <t>1.1.2</t>
  </si>
  <si>
    <t>T-113427_Standard</t>
  </si>
  <si>
    <t>1.1.3</t>
  </si>
  <si>
    <t>T-113317_Standard</t>
  </si>
  <si>
    <t>1.1.4</t>
  </si>
  <si>
    <t>T-113318_Standard</t>
  </si>
  <si>
    <t>1.1.5</t>
  </si>
  <si>
    <t>T-113414_Standard</t>
  </si>
  <si>
    <t>1.1.6</t>
  </si>
  <si>
    <t>T-113428_Standard</t>
  </si>
  <si>
    <t>1.1.7</t>
  </si>
  <si>
    <t>T-113339_Standard</t>
  </si>
  <si>
    <t>1.1.8</t>
  </si>
  <si>
    <t>T-113895_Standard</t>
  </si>
  <si>
    <t>1.1.9</t>
  </si>
  <si>
    <t>T-113896_Standard</t>
  </si>
  <si>
    <t>1.1.10</t>
  </si>
  <si>
    <t>T-113897_Standard</t>
  </si>
  <si>
    <t>T-113652_Standard</t>
  </si>
  <si>
    <t>T-113500_Standard</t>
  </si>
  <si>
    <t>T-113410_Standard</t>
  </si>
  <si>
    <t>T-113510_Standard</t>
  </si>
  <si>
    <t>T-113509_Standard</t>
  </si>
  <si>
    <t>T-113331_Standard</t>
  </si>
  <si>
    <t>T-113505_Standard</t>
  </si>
  <si>
    <t>T-113630_Standard</t>
  </si>
  <si>
    <t>T-113653_Standard</t>
  </si>
  <si>
    <t>T-113297_Standard</t>
  </si>
  <si>
    <t>T-113341_Standard</t>
  </si>
  <si>
    <t>T-113362_Standard</t>
  </si>
  <si>
    <t>T-113336_Standard</t>
  </si>
  <si>
    <t>T-113654_Standard</t>
  </si>
  <si>
    <t>T-113358_Standard</t>
  </si>
  <si>
    <t>T-113420_Standard</t>
  </si>
  <si>
    <t>T-113360_Standard</t>
  </si>
  <si>
    <t>T-113424_Standard</t>
  </si>
  <si>
    <t>T-113361_Standard</t>
  </si>
  <si>
    <t>T-113359_Standard</t>
  </si>
  <si>
    <t>T-113655_Standard</t>
  </si>
  <si>
    <t>T-113501_Standard</t>
  </si>
  <si>
    <t>T-113511_Standard</t>
  </si>
  <si>
    <t>1.5.4</t>
  </si>
  <si>
    <t>T-113413_Standard</t>
  </si>
  <si>
    <t>1.5.5</t>
  </si>
  <si>
    <t>T-113545_Standard</t>
  </si>
  <si>
    <t>1.5.6</t>
  </si>
  <si>
    <t>T-113508_Standard</t>
  </si>
  <si>
    <t>1.5.7</t>
  </si>
  <si>
    <t>1.5.8</t>
  </si>
  <si>
    <t>T-113656_Standard</t>
  </si>
  <si>
    <t>1.6.1</t>
  </si>
  <si>
    <t>T-113326_Standard</t>
  </si>
  <si>
    <t>1.6.2</t>
  </si>
  <si>
    <t>T-113343_Standard</t>
  </si>
  <si>
    <t>1.6.3</t>
  </si>
  <si>
    <t>1.6.4</t>
  </si>
  <si>
    <t>T-113325_Standard</t>
  </si>
  <si>
    <t>1.6.5</t>
  </si>
  <si>
    <t>T-113366_Standard</t>
  </si>
  <si>
    <t>1.6.6</t>
  </si>
  <si>
    <t>1.6.7</t>
  </si>
  <si>
    <t>1.6.8</t>
  </si>
  <si>
    <t>T-113657_Standard</t>
  </si>
  <si>
    <t>1.7.1</t>
  </si>
  <si>
    <t>T-113296_Standard</t>
  </si>
  <si>
    <t>1.7.2</t>
  </si>
  <si>
    <t>T-113425_Standard</t>
  </si>
  <si>
    <t>1.7.3</t>
  </si>
  <si>
    <t>1.7.4</t>
  </si>
  <si>
    <t>T-113367_Standard</t>
  </si>
  <si>
    <t>1.7.5</t>
  </si>
  <si>
    <t>T-113365_Standard</t>
  </si>
  <si>
    <t>1.7.6</t>
  </si>
  <si>
    <t>T-113422_Standard</t>
  </si>
  <si>
    <t>1.7.7</t>
  </si>
  <si>
    <t>T-113364_Standard</t>
  </si>
  <si>
    <t>1.7.8</t>
  </si>
  <si>
    <t>T-113658_Standard</t>
  </si>
  <si>
    <t>1.8.1</t>
  </si>
  <si>
    <t>T-113502_Standard</t>
  </si>
  <si>
    <t>1.8.2</t>
  </si>
  <si>
    <t>1.8.3</t>
  </si>
  <si>
    <t>1.8.4</t>
  </si>
  <si>
    <t>T-113546_Standard</t>
  </si>
  <si>
    <t>1.8.5</t>
  </si>
  <si>
    <t>T-113543_Standard</t>
  </si>
  <si>
    <t>1.8.6</t>
  </si>
  <si>
    <t>T-113544_Standard</t>
  </si>
  <si>
    <t>T-113660_Standard</t>
  </si>
  <si>
    <t>1.9.1</t>
  </si>
  <si>
    <t>T-113335_Standard</t>
  </si>
  <si>
    <t>1.9.2</t>
  </si>
  <si>
    <t>T-113415_Standard</t>
  </si>
  <si>
    <t>1.9.3</t>
  </si>
  <si>
    <t>T-113408_Standard</t>
  </si>
  <si>
    <t>1.9.4</t>
  </si>
  <si>
    <t>1.9.5</t>
  </si>
  <si>
    <t>T-113345_Standard</t>
  </si>
  <si>
    <t>1.9.6</t>
  </si>
  <si>
    <t>T-113659_Standard</t>
  </si>
  <si>
    <t>1.10.1</t>
  </si>
  <si>
    <t>T-113357_Standard</t>
  </si>
  <si>
    <t>1.10.2</t>
  </si>
  <si>
    <t>T-113423_Standard</t>
  </si>
  <si>
    <t>1.10.3</t>
  </si>
  <si>
    <t>T-113407_Standard</t>
  </si>
  <si>
    <t>1.10.4</t>
  </si>
  <si>
    <t>1.10.5</t>
  </si>
  <si>
    <t>T-113426_Standard</t>
  </si>
  <si>
    <t>1.10.6</t>
  </si>
  <si>
    <t>T-113409_Standard</t>
  </si>
  <si>
    <t>1.10.7</t>
  </si>
  <si>
    <t>1.10.8</t>
  </si>
  <si>
    <t>1.10.9</t>
  </si>
  <si>
    <t>T-113661_Standard</t>
  </si>
  <si>
    <t>1.11.1</t>
  </si>
  <si>
    <t>T-113291_Standard</t>
  </si>
  <si>
    <t>1.11.2</t>
  </si>
  <si>
    <t>T-113434_Standard</t>
  </si>
  <si>
    <t>1.11.3</t>
  </si>
  <si>
    <t>T-113471_Standard</t>
  </si>
  <si>
    <t>1.11.4</t>
  </si>
  <si>
    <t>1.11.5</t>
  </si>
  <si>
    <t>T-113472_Standard</t>
  </si>
  <si>
    <t>1.11.6</t>
  </si>
  <si>
    <t>T-113479_Standard</t>
  </si>
  <si>
    <t>1.11.7</t>
  </si>
  <si>
    <t>T-113486_Standard</t>
  </si>
  <si>
    <t>1.11.8</t>
  </si>
  <si>
    <t>T-113470_Standard</t>
  </si>
  <si>
    <t>T-113666_Standard</t>
  </si>
  <si>
    <t>T-113670_Standard</t>
  </si>
  <si>
    <t>1.12.1.1</t>
  </si>
  <si>
    <t>T-113288_Standard</t>
  </si>
  <si>
    <t>1.12.1.2</t>
  </si>
  <si>
    <t>T-113433_Standard</t>
  </si>
  <si>
    <t>1.12.1.3</t>
  </si>
  <si>
    <t>T-113481_Standard</t>
  </si>
  <si>
    <t>1.12.1.4</t>
  </si>
  <si>
    <t>1.12.1.5</t>
  </si>
  <si>
    <t>T-113484_Standard</t>
  </si>
  <si>
    <t>1.12.1.6</t>
  </si>
  <si>
    <t>T-113474_Standard</t>
  </si>
  <si>
    <t>T-113671_Standard</t>
  </si>
  <si>
    <t>1.12.2.1</t>
  </si>
  <si>
    <t>T-113281_Standard</t>
  </si>
  <si>
    <t>1.12.2.2</t>
  </si>
  <si>
    <t>T-113429_Standard</t>
  </si>
  <si>
    <t>1.12.2.3</t>
  </si>
  <si>
    <t>1.12.2.4</t>
  </si>
  <si>
    <t>T-113432_Standard</t>
  </si>
  <si>
    <t>1.12.2.5</t>
  </si>
  <si>
    <t>T-113418_Standard</t>
  </si>
  <si>
    <t>1.12.2.6</t>
  </si>
  <si>
    <t>T-113430_Standard</t>
  </si>
  <si>
    <t>T-113667_Standard</t>
  </si>
  <si>
    <t>1.12.3.1</t>
  </si>
  <si>
    <t>T-113300_Standard</t>
  </si>
  <si>
    <t>1.12.3.2</t>
  </si>
  <si>
    <t>T-113301_Standard</t>
  </si>
  <si>
    <t>1.12.3.3</t>
  </si>
  <si>
    <t>T-113892_Standard</t>
  </si>
  <si>
    <t>1.12.4</t>
  </si>
  <si>
    <t>T-113283_Standard</t>
  </si>
  <si>
    <t>1.12.5</t>
  </si>
  <si>
    <t>T-113503_Standard</t>
  </si>
  <si>
    <t>1.12.6</t>
  </si>
  <si>
    <t>T-113286_Standard</t>
  </si>
  <si>
    <t>1.12.7</t>
  </si>
  <si>
    <t>T-113504_Standard</t>
  </si>
  <si>
    <t>1.12.8</t>
  </si>
  <si>
    <t>T-113499_Standard</t>
  </si>
  <si>
    <t>1.13</t>
  </si>
  <si>
    <t>6kt Schr mit Gewinde bis Kopf-ISO 4017-Edelstahl A2-70-blank_ISO 4017 - M16 x 40-C</t>
  </si>
  <si>
    <t>1.14</t>
  </si>
  <si>
    <t>6kt-Mu Typ 1-ISO 4032-Edelstahl A2-70-blank_ISO - 4032 - M16 - D - C</t>
  </si>
  <si>
    <t>1.15</t>
  </si>
  <si>
    <t>6kt Schr - FT ISO4017 A5_M16x40</t>
  </si>
  <si>
    <t>1.16</t>
  </si>
  <si>
    <t>Hex nuts ISO4032 A5_M16</t>
  </si>
  <si>
    <t>INLETT</t>
  </si>
  <si>
    <t>8/30/140</t>
  </si>
  <si>
    <t>A5</t>
  </si>
  <si>
    <t>T-115219_Standard</t>
  </si>
  <si>
    <t>2</t>
  </si>
  <si>
    <t>T-115217_Standard</t>
  </si>
  <si>
    <t>3</t>
  </si>
  <si>
    <t>T-115217_2</t>
  </si>
  <si>
    <t>4</t>
  </si>
  <si>
    <t>T-115218_Standard</t>
  </si>
  <si>
    <t>5</t>
  </si>
  <si>
    <t>T-113340_Standard</t>
  </si>
  <si>
    <t>5.1</t>
  </si>
  <si>
    <t>T-113346_Standard</t>
  </si>
  <si>
    <t>5.2</t>
  </si>
  <si>
    <t>T-115609_Standard</t>
  </si>
  <si>
    <t>5.3</t>
  </si>
  <si>
    <t>T-113344_Standard</t>
  </si>
  <si>
    <t>5.4</t>
  </si>
  <si>
    <t>T-113599_Standard</t>
  </si>
  <si>
    <t>6</t>
  </si>
  <si>
    <t>T-113348_Standard</t>
  </si>
  <si>
    <t>6.1</t>
  </si>
  <si>
    <t>T-113350_Standard</t>
  </si>
  <si>
    <t>6.2</t>
  </si>
  <si>
    <t>6.3</t>
  </si>
  <si>
    <t>T-113349_Standard</t>
  </si>
  <si>
    <t>6.4</t>
  </si>
  <si>
    <t>7</t>
  </si>
  <si>
    <t>T-113354_Standard</t>
  </si>
  <si>
    <t>7.1</t>
  </si>
  <si>
    <t>T-113356_Standard</t>
  </si>
  <si>
    <t>7.2</t>
  </si>
  <si>
    <t>T-115609_2</t>
  </si>
  <si>
    <t>7.3</t>
  </si>
  <si>
    <t>T-113355_Standard</t>
  </si>
  <si>
    <t>7.4</t>
  </si>
  <si>
    <t>8</t>
  </si>
  <si>
    <t>T-113351_Standard</t>
  </si>
  <si>
    <t>8.1</t>
  </si>
  <si>
    <t>T-113353_Standard</t>
  </si>
  <si>
    <t>8.2</t>
  </si>
  <si>
    <t>8.3</t>
  </si>
  <si>
    <t>T-113352_Standard</t>
  </si>
  <si>
    <t>9</t>
  </si>
  <si>
    <t>T-113354_2</t>
  </si>
  <si>
    <t>9.1</t>
  </si>
  <si>
    <t>9.2</t>
  </si>
  <si>
    <t>9.3</t>
  </si>
  <si>
    <t>T-113355_2</t>
  </si>
  <si>
    <t>9.4</t>
  </si>
  <si>
    <t>T-113599_2</t>
  </si>
  <si>
    <t>10</t>
  </si>
  <si>
    <t>T-113351_2</t>
  </si>
  <si>
    <t>10.1</t>
  </si>
  <si>
    <t>10.2</t>
  </si>
  <si>
    <t>10.3</t>
  </si>
  <si>
    <t>T-113352_2</t>
  </si>
  <si>
    <t>11</t>
  </si>
  <si>
    <t>T-113616_Standard</t>
  </si>
  <si>
    <t>11.1</t>
  </si>
  <si>
    <t>T-113617_Standard</t>
  </si>
  <si>
    <t>11.2</t>
  </si>
  <si>
    <t>T-113618_Standard</t>
  </si>
  <si>
    <t>11.3</t>
  </si>
  <si>
    <t>T-113619_Standard</t>
  </si>
  <si>
    <t>12</t>
  </si>
  <si>
    <t>T-113600_3411</t>
  </si>
  <si>
    <t>12.1</t>
  </si>
  <si>
    <t>T-113601_Standard</t>
  </si>
  <si>
    <t>12.2</t>
  </si>
  <si>
    <t>T-113602_Standard</t>
  </si>
  <si>
    <t>12.3</t>
  </si>
  <si>
    <t>T-113603_Standard</t>
  </si>
  <si>
    <t>12.4</t>
  </si>
  <si>
    <t>T-113604_Standard</t>
  </si>
  <si>
    <t>12.5</t>
  </si>
  <si>
    <t>T-113605_Standard</t>
  </si>
  <si>
    <t>12.6</t>
  </si>
  <si>
    <t>T-113606_Standard</t>
  </si>
  <si>
    <t>12.7</t>
  </si>
  <si>
    <t>T-113607_Standard</t>
  </si>
  <si>
    <t>12.8</t>
  </si>
  <si>
    <t>T-113608_Standard</t>
  </si>
  <si>
    <t>12.9</t>
  </si>
  <si>
    <t>T-113608_2</t>
  </si>
  <si>
    <t>12.10</t>
  </si>
  <si>
    <t>T-113609_Standard</t>
  </si>
  <si>
    <t>12.11</t>
  </si>
  <si>
    <t>T-113610_Standard</t>
  </si>
  <si>
    <t>12.12</t>
  </si>
  <si>
    <t>T-113610_2</t>
  </si>
  <si>
    <t>13</t>
  </si>
  <si>
    <t>T-115619_3411</t>
  </si>
  <si>
    <t>13.1</t>
  </si>
  <si>
    <t>T-113601_2</t>
  </si>
  <si>
    <t>13.2</t>
  </si>
  <si>
    <t>13.3</t>
  </si>
  <si>
    <t>13.4</t>
  </si>
  <si>
    <t>13.5</t>
  </si>
  <si>
    <t>13.6</t>
  </si>
  <si>
    <t>T-115620_Standard</t>
  </si>
  <si>
    <t>13.7</t>
  </si>
  <si>
    <t>T-113607_2</t>
  </si>
  <si>
    <t>13.8</t>
  </si>
  <si>
    <t>13.9</t>
  </si>
  <si>
    <t>13.10</t>
  </si>
  <si>
    <t>T-115622_Standard</t>
  </si>
  <si>
    <t>14</t>
  </si>
  <si>
    <t>T-113027_Standard</t>
  </si>
  <si>
    <t>15</t>
  </si>
  <si>
    <t>T-113027_2</t>
  </si>
  <si>
    <t>16</t>
  </si>
  <si>
    <t>T-113340_2</t>
  </si>
  <si>
    <t>16.1</t>
  </si>
  <si>
    <t>16.2</t>
  </si>
  <si>
    <t>16.3</t>
  </si>
  <si>
    <t>T-113344_2</t>
  </si>
  <si>
    <t>16.4</t>
  </si>
  <si>
    <t>17</t>
  </si>
  <si>
    <t>T-113348_2</t>
  </si>
  <si>
    <t>17.1</t>
  </si>
  <si>
    <t>17.2</t>
  </si>
  <si>
    <t>17.3</t>
  </si>
  <si>
    <t>T-113349_2</t>
  </si>
  <si>
    <t>17.4</t>
  </si>
  <si>
    <t>18</t>
  </si>
  <si>
    <t>T-113027_3</t>
  </si>
  <si>
    <t>19</t>
  </si>
  <si>
    <t>T-115626_Standard</t>
  </si>
  <si>
    <t>20</t>
  </si>
  <si>
    <t>T-115630_Standard</t>
  </si>
  <si>
    <t>21</t>
  </si>
  <si>
    <t>T-115630_2</t>
  </si>
  <si>
    <t>22</t>
  </si>
  <si>
    <t>T-115629_Standard</t>
  </si>
  <si>
    <t>23</t>
  </si>
  <si>
    <t>T-115629_2</t>
  </si>
  <si>
    <t>24</t>
  </si>
  <si>
    <t>T-115629_3</t>
  </si>
  <si>
    <t>25</t>
  </si>
  <si>
    <t xml:space="preserve">T-114519_Open Left </t>
  </si>
  <si>
    <t>T-114552_Standard</t>
  </si>
  <si>
    <t>T-114485_Standard (Open to the left)</t>
  </si>
  <si>
    <t>25.1.1.1</t>
  </si>
  <si>
    <t>T-114486_Standard</t>
  </si>
  <si>
    <t>25.1.1.2</t>
  </si>
  <si>
    <t>T-114487_Standard</t>
  </si>
  <si>
    <t>25.1.1.3</t>
  </si>
  <si>
    <t>T-114490_Standard</t>
  </si>
  <si>
    <t>25.1.1.4</t>
  </si>
  <si>
    <t>T-114488_Standard</t>
  </si>
  <si>
    <t>25.1.1.5</t>
  </si>
  <si>
    <t>T-114489_Standard</t>
  </si>
  <si>
    <t>25.1.1.6</t>
  </si>
  <si>
    <t>T-114491_Standard (open to the left)</t>
  </si>
  <si>
    <t>25.1.2.1</t>
  </si>
  <si>
    <t>T-114492_Standard</t>
  </si>
  <si>
    <t>25.1.2.2</t>
  </si>
  <si>
    <t>T-114493_Standard</t>
  </si>
  <si>
    <t>25.1.2.3</t>
  </si>
  <si>
    <t>T-114494_Standard</t>
  </si>
  <si>
    <t>25.1.2.4</t>
  </si>
  <si>
    <t>T-114495_Standard</t>
  </si>
  <si>
    <t>25.1.2.5</t>
  </si>
  <si>
    <t>T-114501_Standard</t>
  </si>
  <si>
    <t>25.1.3.1</t>
  </si>
  <si>
    <t>T-114502_Standard</t>
  </si>
  <si>
    <t>25.1.3.2</t>
  </si>
  <si>
    <t>T-114503_Standard</t>
  </si>
  <si>
    <t>25.1.3.3</t>
  </si>
  <si>
    <t>Hex nuts ISO4032 A5_M20</t>
  </si>
  <si>
    <t>T-114498_Standard</t>
  </si>
  <si>
    <t>25.1.4.1</t>
  </si>
  <si>
    <t>T-114499_Standard</t>
  </si>
  <si>
    <t>25.1.4.2</t>
  </si>
  <si>
    <t>T-114578_Standard</t>
  </si>
  <si>
    <t>25.1.5</t>
  </si>
  <si>
    <t>T-114504_Standard</t>
  </si>
  <si>
    <t>25.1.6</t>
  </si>
  <si>
    <t>Washer ISO7089 A5_M20</t>
  </si>
  <si>
    <t>25.1.7</t>
  </si>
  <si>
    <t>6kt Schr - FT ISO4017 A5_M20x90</t>
  </si>
  <si>
    <t>25.2</t>
  </si>
  <si>
    <t>T-114518_Standard</t>
  </si>
  <si>
    <t>T-114629_Standard</t>
  </si>
  <si>
    <t>25.3.1</t>
  </si>
  <si>
    <t>T-108371_Standard</t>
  </si>
  <si>
    <t>25.3.2</t>
  </si>
  <si>
    <t>Washer ISO7089 A5_M12</t>
  </si>
  <si>
    <t>25.3.3</t>
  </si>
  <si>
    <t>6kt Schr - FT ISO4017 A5_M12x20</t>
  </si>
  <si>
    <t>T-114508_Standard</t>
  </si>
  <si>
    <t>T-114633_Standard</t>
  </si>
  <si>
    <t>25.4.1.1</t>
  </si>
  <si>
    <t>T-114509_Standard</t>
  </si>
  <si>
    <t>25.4.1.2</t>
  </si>
  <si>
    <t>T-114512_Standard</t>
  </si>
  <si>
    <t>25.4.2</t>
  </si>
  <si>
    <t>T-114511_Standard</t>
  </si>
  <si>
    <t>25.4.3</t>
  </si>
  <si>
    <t>6kt Schr - FT ISO4014 A5_M20x200</t>
  </si>
  <si>
    <t>25.4.4</t>
  </si>
  <si>
    <t>25.4.5</t>
  </si>
  <si>
    <t>T-114505_Standard</t>
  </si>
  <si>
    <t>25.5.1</t>
  </si>
  <si>
    <t>T-114506_Standard</t>
  </si>
  <si>
    <t>25.5.2</t>
  </si>
  <si>
    <t>T-114643_L=120</t>
  </si>
  <si>
    <t>T-114555_Standard</t>
  </si>
  <si>
    <t>T-114515_Right</t>
  </si>
  <si>
    <t>25.6.1.1</t>
  </si>
  <si>
    <t>T-114516_Standard</t>
  </si>
  <si>
    <t>25.6.1.2</t>
  </si>
  <si>
    <t>T-114517_Standard</t>
  </si>
  <si>
    <t>25.6.2</t>
  </si>
  <si>
    <t>XS0L85 HT_Rigth</t>
  </si>
  <si>
    <t>25.6.3</t>
  </si>
  <si>
    <t>6kt Schr - FT ISO4017 A5_M8x25</t>
  </si>
  <si>
    <t>25.6.4</t>
  </si>
  <si>
    <t>6kt Schr - FT ISO4017 A5_M5x30</t>
  </si>
  <si>
    <t>25.6.5</t>
  </si>
  <si>
    <t>Washer ISO7089 A5_M5</t>
  </si>
  <si>
    <t>25.6.6</t>
  </si>
  <si>
    <t>Hex nuts ISO4032 A5_M5</t>
  </si>
  <si>
    <t>25.6.7</t>
  </si>
  <si>
    <t>Se-Schr In-6kt ISO10642 FT A5_M8x16</t>
  </si>
  <si>
    <t>26</t>
  </si>
  <si>
    <t>T-114519_Open Right</t>
  </si>
  <si>
    <t>T-114552_Open Right</t>
  </si>
  <si>
    <t>T-114485_Standard (Open to the right)</t>
  </si>
  <si>
    <t>26.1.1.1</t>
  </si>
  <si>
    <t>26.1.1.2</t>
  </si>
  <si>
    <t>26.1.1.3</t>
  </si>
  <si>
    <t>26.1.1.4</t>
  </si>
  <si>
    <t>26.1.1.5</t>
  </si>
  <si>
    <t>26.1.1.6</t>
  </si>
  <si>
    <t>T-114491_Standard (open to the right )</t>
  </si>
  <si>
    <t>26.1.2.1</t>
  </si>
  <si>
    <t>26.1.2.2</t>
  </si>
  <si>
    <t>26.1.2.3</t>
  </si>
  <si>
    <t>26.1.2.4</t>
  </si>
  <si>
    <t>26.1.2.5</t>
  </si>
  <si>
    <t>26.1.3.1</t>
  </si>
  <si>
    <t>26.1.3.2</t>
  </si>
  <si>
    <t>26.1.3.3</t>
  </si>
  <si>
    <t>26.1.4.1</t>
  </si>
  <si>
    <t>26.1.4.2</t>
  </si>
  <si>
    <t>26.1.5</t>
  </si>
  <si>
    <t>26.1.6</t>
  </si>
  <si>
    <t>26.1.7</t>
  </si>
  <si>
    <t>26.2</t>
  </si>
  <si>
    <t>26.3.1</t>
  </si>
  <si>
    <t>26.3.2</t>
  </si>
  <si>
    <t>26.3.3</t>
  </si>
  <si>
    <t>T-114508_Left</t>
  </si>
  <si>
    <t>26.4.1.1</t>
  </si>
  <si>
    <t>26.4.1.2</t>
  </si>
  <si>
    <t>26.4.2</t>
  </si>
  <si>
    <t>26.4.3</t>
  </si>
  <si>
    <t>26.4.4</t>
  </si>
  <si>
    <t>26.4.5</t>
  </si>
  <si>
    <t>26.5.1</t>
  </si>
  <si>
    <t>26.5.2</t>
  </si>
  <si>
    <t>26.6.1.1</t>
  </si>
  <si>
    <t>26.6.1.2</t>
  </si>
  <si>
    <t>26.6.2</t>
  </si>
  <si>
    <t>26.6.3</t>
  </si>
  <si>
    <t>26.6.4</t>
  </si>
  <si>
    <t>26.6.5</t>
  </si>
  <si>
    <t>26.6.6</t>
  </si>
  <si>
    <t>26.6.7</t>
  </si>
  <si>
    <t>M*STEEL, MILD*12</t>
  </si>
  <si>
    <t>SKLOP</t>
  </si>
  <si>
    <t>M*STAINLESS STEEL, AUSTENITIC*10</t>
  </si>
  <si>
    <t>M*STAINLESS STEEL, AUSTENITIC*12</t>
  </si>
  <si>
    <t>M*STAINLESS STEEL, AUSTENITIC*15</t>
  </si>
  <si>
    <t>M*STAINLESS STEEL*10</t>
  </si>
  <si>
    <t>M*STAINLESS STEEL, AUSTENITIC*06</t>
  </si>
  <si>
    <t>M*STAINLESS STEEL, AUSTENITIC*04</t>
  </si>
  <si>
    <t>M*STAINLESS STEEL*12</t>
  </si>
  <si>
    <t>M*STAINLESS STEEL*06</t>
  </si>
  <si>
    <t>M*STAINLESS STEEL*08</t>
  </si>
  <si>
    <t>M*STAINLESS STEEL, AUSTENITIC*03</t>
  </si>
  <si>
    <t>M*STAINLESS STEEL*15</t>
  </si>
  <si>
    <t>PUNO FI20</t>
  </si>
  <si>
    <t>M*STAINLESS STEEL*05</t>
  </si>
  <si>
    <t>UNP 80</t>
  </si>
  <si>
    <t>PUNO FI36</t>
  </si>
  <si>
    <t>PUNO FI5</t>
  </si>
  <si>
    <t>PLETENA BRTVA 20X20</t>
  </si>
  <si>
    <t>PUNO 10X10</t>
  </si>
  <si>
    <t>M*STEEL, MILD*06</t>
  </si>
  <si>
    <t>SIDEWALLS</t>
  </si>
  <si>
    <t>T-115217_Standard-1</t>
  </si>
  <si>
    <t>T-115217_2-1</t>
  </si>
  <si>
    <t>T-115217_Standard-2</t>
  </si>
  <si>
    <t>T-115217_Standard-3</t>
  </si>
  <si>
    <t>T-115217_2-2</t>
  </si>
  <si>
    <t>T-115217_2-3</t>
  </si>
  <si>
    <t>FAZA 5/45/180</t>
  </si>
  <si>
    <t>FAZA 5/45/372</t>
  </si>
  <si>
    <t>BUŠENJE 9x17,5</t>
  </si>
  <si>
    <t>FAZA 6/45/280, LASER 2X19 RUPA</t>
  </si>
  <si>
    <t>FAZA 5/45/180 LASER 2X19 RUPA</t>
  </si>
  <si>
    <t>BUŠENJE 9x19</t>
  </si>
  <si>
    <t>LASER 2X19 RUPE</t>
  </si>
  <si>
    <t>FAZA 5/45/309</t>
  </si>
  <si>
    <t>FAZA 5/45/280 LASER 2X19 RUPA</t>
  </si>
  <si>
    <t>LASER BUŠENJE 2x24</t>
  </si>
  <si>
    <t>LASER BUŠENJE 18x17,5, FAZA 5/45/360</t>
  </si>
  <si>
    <t>FAZA 5/45/360</t>
  </si>
  <si>
    <t>LASER BUŠENJE 4x18,5</t>
  </si>
  <si>
    <t>BUŠENJE 2x18</t>
  </si>
  <si>
    <t>BUŠENJE 1X20</t>
  </si>
  <si>
    <t>STR. OBRADA</t>
  </si>
  <si>
    <t>STR.OBRADA RUPA ŠLIC 20x30</t>
  </si>
  <si>
    <t>BUŠENJE 2X21,1X22,2XM8, STROJNA OBRADA</t>
  </si>
  <si>
    <t>STR.OBRADA</t>
  </si>
  <si>
    <t>BUŠENJE 2xM8</t>
  </si>
  <si>
    <t>BUŠENJE 1X21</t>
  </si>
  <si>
    <t>5/45/180</t>
  </si>
  <si>
    <t>5/45/372</t>
  </si>
  <si>
    <t>9xfi17,5</t>
  </si>
  <si>
    <t>6/45/280</t>
  </si>
  <si>
    <t>2xfi19</t>
  </si>
  <si>
    <t>9xfi19</t>
  </si>
  <si>
    <t>5/45/309</t>
  </si>
  <si>
    <t>napomena</t>
  </si>
  <si>
    <t>5/45/280</t>
  </si>
  <si>
    <t>2xfi24</t>
  </si>
  <si>
    <t>18x17,5</t>
  </si>
  <si>
    <t>5/45/360</t>
  </si>
  <si>
    <t>4xfi18,5</t>
  </si>
  <si>
    <t>18xfi17,5</t>
  </si>
  <si>
    <t>2xfi18</t>
  </si>
  <si>
    <t>1xfi20</t>
  </si>
  <si>
    <t>+</t>
  </si>
  <si>
    <t>3xfi22,2xM8</t>
  </si>
  <si>
    <t>2xM8</t>
  </si>
  <si>
    <t>1xfi21</t>
  </si>
  <si>
    <t>puno 20</t>
  </si>
  <si>
    <t>puno 36</t>
  </si>
  <si>
    <t>puno 5</t>
  </si>
  <si>
    <t>puno 10x10</t>
  </si>
  <si>
    <t>Matica M20 ISO4032</t>
  </si>
  <si>
    <t>Podloška 20 ISO7089</t>
  </si>
  <si>
    <t>Vijak M16x90 ISO4017</t>
  </si>
  <si>
    <t>Vijak M20x90 ISO4017</t>
  </si>
  <si>
    <t>Podloška 12 ISO7089</t>
  </si>
  <si>
    <t>Vijak M12x20 ISO4017</t>
  </si>
  <si>
    <t>Vijak M20x200 ISO4014</t>
  </si>
  <si>
    <t>Vijak M20x120 ISO4017</t>
  </si>
  <si>
    <t>XS0L85 HT</t>
  </si>
  <si>
    <t>Vijak M8x25 ISO4017</t>
  </si>
  <si>
    <t>Vijak M5x30 ISO4017</t>
  </si>
  <si>
    <t>Podloška 5 ISO7089</t>
  </si>
  <si>
    <t>Matica M5 ISO4032</t>
  </si>
  <si>
    <t>Vijak M8x16 ISO10642</t>
  </si>
  <si>
    <t>T-113209_3411</t>
  </si>
  <si>
    <t>T-113147_3411</t>
  </si>
  <si>
    <t>T-113149_Standard</t>
  </si>
  <si>
    <t>T-114315_Standard</t>
  </si>
  <si>
    <t>T-113155_Standard</t>
  </si>
  <si>
    <t>T-114320_Standard</t>
  </si>
  <si>
    <t>T-113199_Standard</t>
  </si>
  <si>
    <t>T-114981_Standard</t>
  </si>
  <si>
    <t>1.1.6.1</t>
  </si>
  <si>
    <t>T-114316_Standard</t>
  </si>
  <si>
    <t>1.1.6.2</t>
  </si>
  <si>
    <t>T-113160_Standard</t>
  </si>
  <si>
    <t>1.1.6.3</t>
  </si>
  <si>
    <t>T-113159_Standard</t>
  </si>
  <si>
    <t>1.1.6.4</t>
  </si>
  <si>
    <t>T-114533_Standard</t>
  </si>
  <si>
    <t>1.1.6.5</t>
  </si>
  <si>
    <t>T-114983_Standard</t>
  </si>
  <si>
    <t>1.1.6.6</t>
  </si>
  <si>
    <t>T-114317_Standard</t>
  </si>
  <si>
    <t>1.1.6.7</t>
  </si>
  <si>
    <t>Hex nuts ISO4032 A4-70_M20</t>
  </si>
  <si>
    <t>1.1.6.8</t>
  </si>
  <si>
    <t>Hex nuts ISO4032 A4-70_M16</t>
  </si>
  <si>
    <t>T-114989_Standard</t>
  </si>
  <si>
    <t>T-114991_Standard</t>
  </si>
  <si>
    <t>T-115262_Standard</t>
  </si>
  <si>
    <t>T-113215_3411</t>
  </si>
  <si>
    <t>T-114947_Standard</t>
  </si>
  <si>
    <t>1.2.1.1</t>
  </si>
  <si>
    <t>T-113217_Standard</t>
  </si>
  <si>
    <t>1.2.1.2</t>
  </si>
  <si>
    <t>T-113221_Standard</t>
  </si>
  <si>
    <t>1.2.1.3</t>
  </si>
  <si>
    <t>T-113219_Standard</t>
  </si>
  <si>
    <t>1.2.1.4</t>
  </si>
  <si>
    <t>T-114445_Standard</t>
  </si>
  <si>
    <t>1.2.1.5</t>
  </si>
  <si>
    <t>T-113223_Standard</t>
  </si>
  <si>
    <t>1.2.1.6</t>
  </si>
  <si>
    <t>T-113225_Standard</t>
  </si>
  <si>
    <t>T-113224_Standard</t>
  </si>
  <si>
    <t>T-113218_Standard</t>
  </si>
  <si>
    <t>T-113220_Standard</t>
  </si>
  <si>
    <t>T-113227_Standard</t>
  </si>
  <si>
    <t>T-113228_Standard</t>
  </si>
  <si>
    <t>T-113229_Standard</t>
  </si>
  <si>
    <t>T-114967_Standard</t>
  </si>
  <si>
    <t>T-114975_Standard</t>
  </si>
  <si>
    <t>T-115265_Standard</t>
  </si>
  <si>
    <t>T-113322_Standard</t>
  </si>
  <si>
    <t>T-113338_Standard</t>
  </si>
  <si>
    <t>T-113328_Standard</t>
  </si>
  <si>
    <t>T-113329_Standard</t>
  </si>
  <si>
    <t>T-113330_Standard</t>
  </si>
  <si>
    <t>T-114402_Standard</t>
  </si>
  <si>
    <t>T-114995_Standard</t>
  </si>
  <si>
    <t>T-115264_Standard</t>
  </si>
  <si>
    <t>T-114429_Standard</t>
  </si>
  <si>
    <t>T-114419_01 Standard</t>
  </si>
  <si>
    <t>2.1</t>
  </si>
  <si>
    <t>T-114435_Standard</t>
  </si>
  <si>
    <t>2.2</t>
  </si>
  <si>
    <t>T-114421_Standard</t>
  </si>
  <si>
    <t>2.3</t>
  </si>
  <si>
    <t>T-114422_Standard</t>
  </si>
  <si>
    <t>2.4</t>
  </si>
  <si>
    <t>T-114424_Standard</t>
  </si>
  <si>
    <t>T-115266_3411</t>
  </si>
  <si>
    <t>T-115042_3411</t>
  </si>
  <si>
    <t>T-115075_Standard</t>
  </si>
  <si>
    <t>3.1.2.1</t>
  </si>
  <si>
    <t>T-115080_Sheet 1</t>
  </si>
  <si>
    <t>3.1.2.2</t>
  </si>
  <si>
    <t>T-115080_Sheet 2</t>
  </si>
  <si>
    <t>3.1.2.3</t>
  </si>
  <si>
    <t>T-115080_Sheet 3</t>
  </si>
  <si>
    <t>3.1.2.4</t>
  </si>
  <si>
    <t>T-115206_1a</t>
  </si>
  <si>
    <t>3.1.2.5</t>
  </si>
  <si>
    <t>T-115206_3</t>
  </si>
  <si>
    <t>3.1.2.6</t>
  </si>
  <si>
    <t>T-115206_2a</t>
  </si>
  <si>
    <t>3.1.2.7</t>
  </si>
  <si>
    <t>T-115158_L1</t>
  </si>
  <si>
    <t>3.1.2.8</t>
  </si>
  <si>
    <t>T-115158_L2</t>
  </si>
  <si>
    <t>3.1.2.9</t>
  </si>
  <si>
    <t>T-115158_L3</t>
  </si>
  <si>
    <t>3.1.2.10</t>
  </si>
  <si>
    <t>T-115158_L5</t>
  </si>
  <si>
    <t>3.1.2.11</t>
  </si>
  <si>
    <t>T-115158_L4</t>
  </si>
  <si>
    <t>3.1.2.12</t>
  </si>
  <si>
    <t>T-115233_L1</t>
  </si>
  <si>
    <t>3.1.2.13</t>
  </si>
  <si>
    <t>T-115233_L2</t>
  </si>
  <si>
    <t>T-115103_With Door</t>
  </si>
  <si>
    <t>3.1.3.1</t>
  </si>
  <si>
    <t>T-115104_Sheet 1</t>
  </si>
  <si>
    <t>3.1.3.2</t>
  </si>
  <si>
    <t>T-115104_Sheet 2</t>
  </si>
  <si>
    <t>3.1.3.3</t>
  </si>
  <si>
    <t>T-115104_Sheet 4</t>
  </si>
  <si>
    <t>3.1.3.4</t>
  </si>
  <si>
    <t>T-115206_4</t>
  </si>
  <si>
    <t>3.1.3.5</t>
  </si>
  <si>
    <t>T-115206_5a</t>
  </si>
  <si>
    <t>3.1.3.6</t>
  </si>
  <si>
    <t>T-115206_6a</t>
  </si>
  <si>
    <t>3.1.3.7</t>
  </si>
  <si>
    <t>T-115158_L7</t>
  </si>
  <si>
    <t>3.1.3.8</t>
  </si>
  <si>
    <t>T-115158_L8</t>
  </si>
  <si>
    <t>3.1.3.9</t>
  </si>
  <si>
    <t>T-115158_L9</t>
  </si>
  <si>
    <t>3.1.3.10</t>
  </si>
  <si>
    <t>T-115158_L10</t>
  </si>
  <si>
    <t>3.1.3.11</t>
  </si>
  <si>
    <t>T-115233_L3</t>
  </si>
  <si>
    <t>3.1.3.12</t>
  </si>
  <si>
    <t>T-115233_L4</t>
  </si>
  <si>
    <t>T-115103_Standard</t>
  </si>
  <si>
    <t>3.1.4.1</t>
  </si>
  <si>
    <t>3.1.4.2</t>
  </si>
  <si>
    <t>3.1.4.3</t>
  </si>
  <si>
    <t>T-115104_Sheet 3</t>
  </si>
  <si>
    <t>3.1.4.4</t>
  </si>
  <si>
    <t>3.1.4.5</t>
  </si>
  <si>
    <t>3.1.4.6</t>
  </si>
  <si>
    <t>3.1.4.7</t>
  </si>
  <si>
    <t>3.1.4.8</t>
  </si>
  <si>
    <t>3.1.4.9</t>
  </si>
  <si>
    <t>3.1.4.10</t>
  </si>
  <si>
    <t>3.1.4.11</t>
  </si>
  <si>
    <t>3.1.4.12</t>
  </si>
  <si>
    <t>T-115095_Standard</t>
  </si>
  <si>
    <t>3.1.5.1</t>
  </si>
  <si>
    <t>T-115096_Standard</t>
  </si>
  <si>
    <t>3.1.5.2</t>
  </si>
  <si>
    <t>T-115097_Standard</t>
  </si>
  <si>
    <t>3.1.5.3</t>
  </si>
  <si>
    <t>T-115228_Standard</t>
  </si>
  <si>
    <t>3.1.6</t>
  </si>
  <si>
    <t>T-115154_Standard</t>
  </si>
  <si>
    <t>3.1.7</t>
  </si>
  <si>
    <t>T-115229_Standard</t>
  </si>
  <si>
    <t>3.1.8</t>
  </si>
  <si>
    <t>T-115229_Opposite</t>
  </si>
  <si>
    <t>3.1.9</t>
  </si>
  <si>
    <t>T-115229_Flat</t>
  </si>
  <si>
    <t>3.1.10</t>
  </si>
  <si>
    <t>T-115229_Lug</t>
  </si>
  <si>
    <t>3.1.11</t>
  </si>
  <si>
    <t>T-115229_Base</t>
  </si>
  <si>
    <t>3.1.12</t>
  </si>
  <si>
    <t>T-115234_Standard</t>
  </si>
  <si>
    <t>3.1.13</t>
  </si>
  <si>
    <t>3.1.14</t>
  </si>
  <si>
    <t>3.2.1.1.1</t>
  </si>
  <si>
    <t>3.2.1.1.2</t>
  </si>
  <si>
    <t>3.2.1.1.3</t>
  </si>
  <si>
    <t>3.2.1.1.4</t>
  </si>
  <si>
    <t>3.2.1.1.5</t>
  </si>
  <si>
    <t>3.2.1.1.6</t>
  </si>
  <si>
    <t>3.2.1.2.1</t>
  </si>
  <si>
    <t>3.2.1.2.2</t>
  </si>
  <si>
    <t>3.2.1.2.3</t>
  </si>
  <si>
    <t>3.2.1.2.4</t>
  </si>
  <si>
    <t>3.2.1.2.5</t>
  </si>
  <si>
    <t>3.2.1.3.1</t>
  </si>
  <si>
    <t>3.2.1.3.2</t>
  </si>
  <si>
    <t>3.2.1.3.3</t>
  </si>
  <si>
    <t>3.2.1.4.1</t>
  </si>
  <si>
    <t>3.2.1.4.2</t>
  </si>
  <si>
    <t>3.2.1.5</t>
  </si>
  <si>
    <t>3.2.1.6</t>
  </si>
  <si>
    <t>3.2.1.7</t>
  </si>
  <si>
    <t>3.2.2</t>
  </si>
  <si>
    <t>3.2.3.1</t>
  </si>
  <si>
    <t>3.2.3.2</t>
  </si>
  <si>
    <t>3.2.3.3</t>
  </si>
  <si>
    <t>3.2.4.1.1</t>
  </si>
  <si>
    <t>3.2.4.1.2</t>
  </si>
  <si>
    <t>3.2.4.2</t>
  </si>
  <si>
    <t>3.2.4.3</t>
  </si>
  <si>
    <t>3.2.4.4</t>
  </si>
  <si>
    <t>3.2.4.5</t>
  </si>
  <si>
    <t>3.2.5.1</t>
  </si>
  <si>
    <t>3.2.5.2</t>
  </si>
  <si>
    <t>3.2.6.1.1</t>
  </si>
  <si>
    <t>3.2.6.1.2</t>
  </si>
  <si>
    <t>3.2.6.2</t>
  </si>
  <si>
    <t>3.2.6.3</t>
  </si>
  <si>
    <t>3.2.6.4</t>
  </si>
  <si>
    <t>3.2.6.5</t>
  </si>
  <si>
    <t>3.2.6.6</t>
  </si>
  <si>
    <t>M*STAINLESS STEEL*20</t>
  </si>
  <si>
    <t>M*STAINLESS STEEL, AUSTENITIC*20</t>
  </si>
  <si>
    <t>M*STEEL, MILD*12,7</t>
  </si>
  <si>
    <t>M*STEEL, MILD*20</t>
  </si>
  <si>
    <t>HEA 160</t>
  </si>
  <si>
    <t>M*STEEL, MILD*15</t>
  </si>
  <si>
    <t>puno 20x20</t>
  </si>
  <si>
    <t>M*STAINLESS STEEL, AUSTENITIC*08</t>
  </si>
  <si>
    <t>4xfi24</t>
  </si>
  <si>
    <t>faza 10/45/360</t>
  </si>
  <si>
    <t>12xfi19</t>
  </si>
  <si>
    <t>3xfi24, faza 10/45/534</t>
  </si>
  <si>
    <t>10/45/360</t>
  </si>
  <si>
    <t>20xfi19</t>
  </si>
  <si>
    <t>2xfi19, faza 20/45/440</t>
  </si>
  <si>
    <t>faza 20/45/440</t>
  </si>
  <si>
    <t>6xfi24</t>
  </si>
  <si>
    <t>faza 5/45/150</t>
  </si>
  <si>
    <t>SUBFRAME</t>
  </si>
  <si>
    <t>6xfi24,strojna obrada s 15 na 12,7</t>
  </si>
  <si>
    <t>10/45/534</t>
  </si>
  <si>
    <t>3xfi24</t>
  </si>
  <si>
    <t>20/45/440</t>
  </si>
  <si>
    <t>5/45/150</t>
  </si>
  <si>
    <t>A4-70</t>
  </si>
  <si>
    <t>T-115665_Standard</t>
  </si>
  <si>
    <t>T-112543_3407-3411</t>
  </si>
  <si>
    <t>T-112532_Standard</t>
  </si>
  <si>
    <t>1.1.1.1</t>
  </si>
  <si>
    <t>T-112470_Standard</t>
  </si>
  <si>
    <t>1.1.1.2</t>
  </si>
  <si>
    <t>T-112493_Standard</t>
  </si>
  <si>
    <t>1.1.1.3</t>
  </si>
  <si>
    <t>T-112542_Standard</t>
  </si>
  <si>
    <t>1.1.1.4</t>
  </si>
  <si>
    <t>T-112492_Standard</t>
  </si>
  <si>
    <t>1.1.1.5</t>
  </si>
  <si>
    <t>T-112479_Standard</t>
  </si>
  <si>
    <t>M*STAINLESS STEEL*04</t>
  </si>
  <si>
    <t>1.1.1.6</t>
  </si>
  <si>
    <t>T-112485_Standard</t>
  </si>
  <si>
    <t>1.1.1.7</t>
  </si>
  <si>
    <t>T-112489_Standard</t>
  </si>
  <si>
    <t>1.1.1.8</t>
  </si>
  <si>
    <t>T-112474_Standard</t>
  </si>
  <si>
    <t>1.1.1.9</t>
  </si>
  <si>
    <t>T-112475_Standard</t>
  </si>
  <si>
    <t>1.1.1.10</t>
  </si>
  <si>
    <t>T-112478_Standard</t>
  </si>
  <si>
    <t>1.1.1.11</t>
  </si>
  <si>
    <t>T-115073_Standard</t>
  </si>
  <si>
    <t>T-112533_Standard</t>
  </si>
  <si>
    <t>1.1.2.1</t>
  </si>
  <si>
    <t>T-112471_Standard</t>
  </si>
  <si>
    <t>1.1.2.2</t>
  </si>
  <si>
    <t>1.1.2.3</t>
  </si>
  <si>
    <t>1.1.2.4</t>
  </si>
  <si>
    <t>1.1.2.5</t>
  </si>
  <si>
    <t>1.1.2.6</t>
  </si>
  <si>
    <t>1.1.2.7</t>
  </si>
  <si>
    <t>1.1.2.8</t>
  </si>
  <si>
    <t>1.1.2.9</t>
  </si>
  <si>
    <t>T-112490_Standard</t>
  </si>
  <si>
    <t>1.1.2.10</t>
  </si>
  <si>
    <t>T-112477_Standard</t>
  </si>
  <si>
    <t>1.1.2.11</t>
  </si>
  <si>
    <t>T-112481_Standard</t>
  </si>
  <si>
    <t>1.1.2.12</t>
  </si>
  <si>
    <t>1.1.2.13</t>
  </si>
  <si>
    <t>T-115071_Standard</t>
  </si>
  <si>
    <t>1.1.2.14</t>
  </si>
  <si>
    <t>1.2.1.1.1</t>
  </si>
  <si>
    <t>1.2.1.1.2</t>
  </si>
  <si>
    <t>1.2.1.1.3</t>
  </si>
  <si>
    <t>1.2.1.1.4</t>
  </si>
  <si>
    <t>1.2.1.1.5</t>
  </si>
  <si>
    <t>1.2.1.1.6</t>
  </si>
  <si>
    <t>1.2.1.2.1</t>
  </si>
  <si>
    <t>1.2.1.2.2</t>
  </si>
  <si>
    <t>1.2.1.2.3</t>
  </si>
  <si>
    <t>1.2.1.2.4</t>
  </si>
  <si>
    <t>1.2.1.2.5</t>
  </si>
  <si>
    <t>1.2.1.3.1</t>
  </si>
  <si>
    <t>1.2.1.3.2</t>
  </si>
  <si>
    <t>1.2.1.3.3</t>
  </si>
  <si>
    <t>1.2.1.4.1</t>
  </si>
  <si>
    <t>1.2.1.4.2</t>
  </si>
  <si>
    <t>1.2.1.7</t>
  </si>
  <si>
    <t>1.2.3.1</t>
  </si>
  <si>
    <t>1.2.3.2</t>
  </si>
  <si>
    <t>1.2.3.3</t>
  </si>
  <si>
    <t>1.2.4.1.1</t>
  </si>
  <si>
    <t>1.2.4.1.2</t>
  </si>
  <si>
    <t>1.2.4.2</t>
  </si>
  <si>
    <t>1.2.4.3</t>
  </si>
  <si>
    <t>1.2.4.4</t>
  </si>
  <si>
    <t>1.2.4.5</t>
  </si>
  <si>
    <t>1.2.5.1</t>
  </si>
  <si>
    <t>1.2.5.2</t>
  </si>
  <si>
    <t>1.2.6.1.1</t>
  </si>
  <si>
    <t>1.2.6.1.2</t>
  </si>
  <si>
    <t>1.2.6.2</t>
  </si>
  <si>
    <t>1.2.6.3</t>
  </si>
  <si>
    <t>1.2.6.4</t>
  </si>
  <si>
    <t>1.2.6.5</t>
  </si>
  <si>
    <t>1.2.6.6</t>
  </si>
  <si>
    <t>T-112678_Standard</t>
  </si>
  <si>
    <t>T-113833_Standard</t>
  </si>
  <si>
    <t>1.3.1.1</t>
  </si>
  <si>
    <t>T-112683_Standard</t>
  </si>
  <si>
    <t>M*STAINLESS STEEL, AUSTENITIC*05</t>
  </si>
  <si>
    <t>valjci</t>
  </si>
  <si>
    <t>1.3.1.2</t>
  </si>
  <si>
    <t>T-112688_Standard</t>
  </si>
  <si>
    <t>T-115360_Standard</t>
  </si>
  <si>
    <t>1.3.1.3.1</t>
  </si>
  <si>
    <t>T-112679_Standard</t>
  </si>
  <si>
    <t>str. obrada</t>
  </si>
  <si>
    <t>1.3.1.3.2</t>
  </si>
  <si>
    <t>T-115358_Standard</t>
  </si>
  <si>
    <t>1.3.1.4</t>
  </si>
  <si>
    <t>T-112681_Standard</t>
  </si>
  <si>
    <t>1.3.1.5</t>
  </si>
  <si>
    <t>T-112680_Standard</t>
  </si>
  <si>
    <t>1.3.1.6</t>
  </si>
  <si>
    <t>T-112686_Standard</t>
  </si>
  <si>
    <t>1.3.1.7</t>
  </si>
  <si>
    <t>T-112692_Standard</t>
  </si>
  <si>
    <t>cijev 26,9x2,9 EN10220</t>
  </si>
  <si>
    <t>1.3.1.8</t>
  </si>
  <si>
    <t>T-113778_Standard</t>
  </si>
  <si>
    <t>koljeno 90 26,9x2,6 EN 10220</t>
  </si>
  <si>
    <t>1.3.1.9</t>
  </si>
  <si>
    <t>T-113779_Standard</t>
  </si>
  <si>
    <t>CIJEVNI FITING ZA ZAVARIVANJE R3/4</t>
  </si>
  <si>
    <t>1.3.1.10</t>
  </si>
  <si>
    <t>T-112691_Standard</t>
  </si>
  <si>
    <t>T-112685_Standard</t>
  </si>
  <si>
    <t>VALJCI</t>
  </si>
  <si>
    <t>T-113836_Standard</t>
  </si>
  <si>
    <t>1.3.3.1</t>
  </si>
  <si>
    <t>T-112682_Standard</t>
  </si>
  <si>
    <t>1.3.3.2</t>
  </si>
  <si>
    <t>1.3.3.3</t>
  </si>
  <si>
    <t>T-112689_Standard</t>
  </si>
  <si>
    <t>T-112687_Standard</t>
  </si>
  <si>
    <t>T-112690_Standard</t>
  </si>
  <si>
    <t>cijev 33,7x3,2 EN10220</t>
  </si>
  <si>
    <t>6-kt Gew-Kappe EN 10241_1" H=22 SW36</t>
  </si>
  <si>
    <t>6-kt Gew-Kappe EN 10241_3-4" H=20 SW30</t>
  </si>
  <si>
    <t>T-112684_Standard</t>
  </si>
  <si>
    <t>T-112544_Standard</t>
  </si>
  <si>
    <t>T-112491_Standard</t>
  </si>
  <si>
    <t>M16 ISO4017 FT 8.8-tzn_L=45</t>
  </si>
  <si>
    <t>Washer ISO7089 Stahl 200HV-tZn_M16</t>
  </si>
  <si>
    <t>Hex nuts ISO4032 8-tZn_M16</t>
  </si>
  <si>
    <t>T-112785_Standard</t>
  </si>
  <si>
    <t>cijev 76,1x5</t>
  </si>
  <si>
    <t>T-108660_Standard</t>
  </si>
  <si>
    <t>M*STEEL, MILD*05</t>
  </si>
  <si>
    <t>M16 ISO4017 FT 8.8-tzn_L=90</t>
  </si>
  <si>
    <t>Washer thick DIN7349 Stahl-tzn_M16</t>
  </si>
  <si>
    <t>T-115870_Standard</t>
  </si>
  <si>
    <t>puno 20 EN10060</t>
  </si>
  <si>
    <t>ROOF</t>
  </si>
  <si>
    <t>Šesterokutna kapa EN10241 R1 H22 SW36</t>
  </si>
  <si>
    <t>Šesterokutna kapa EN10241 R3/4 H20 SW30</t>
  </si>
  <si>
    <t>cijev 26,9x2,9</t>
  </si>
  <si>
    <t>koljeno 90° 26,9x2,6</t>
  </si>
  <si>
    <t>cijev 33,7x3,2</t>
  </si>
  <si>
    <t>Vijak M16x45 ISO4017</t>
  </si>
  <si>
    <t>Podloška 16 ISO7089</t>
  </si>
  <si>
    <t>Podloška 16 ISO7349</t>
  </si>
  <si>
    <t>8.8 ZNV</t>
  </si>
  <si>
    <t>200HV ZNV</t>
  </si>
  <si>
    <t>8 ZNV</t>
  </si>
  <si>
    <t>ZNV</t>
  </si>
  <si>
    <t>KUPOVNA ROBA</t>
  </si>
  <si>
    <t>sort</t>
  </si>
  <si>
    <t xml:space="preserve">kvaliteta </t>
  </si>
  <si>
    <t>komada</t>
  </si>
  <si>
    <t>kg</t>
  </si>
  <si>
    <t>Potreba</t>
  </si>
  <si>
    <t>neto</t>
  </si>
  <si>
    <t>AxB</t>
  </si>
  <si>
    <t>kombinacija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</si>
</sst>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70C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60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0" xfId="0" applyFont="1" applyFill="1" applyAlignment="1">
      <alignment textRotation="90"/>
    </xf>
    <xf numFmtId="0" fontId="2" fillId="3" borderId="0" xfId="0" applyFont="1" applyFill="1" applyAlignment="1">
      <alignment textRotation="90"/>
    </xf>
    <xf numFmtId="0" fontId="2" fillId="4" borderId="0" xfId="0" applyFont="1" applyFill="1" applyAlignment="1">
      <alignment textRotation="90"/>
    </xf>
    <xf numFmtId="0" fontId="3" fillId="0" borderId="0" xfId="0" applyFont="1"/>
    <xf numFmtId="0" fontId="2" fillId="0" borderId="0" xfId="0" applyFont="1" applyAlignment="1">
      <alignment textRotation="90"/>
    </xf>
    <xf numFmtId="4" fontId="1" fillId="0" borderId="1" xfId="0" applyNumberFormat="1" applyFont="1" applyBorder="1"/>
    <xf numFmtId="4" fontId="0" fillId="0" borderId="0" xfId="0" applyNumberFormat="1"/>
    <xf numFmtId="0" fontId="3" fillId="0" borderId="1" xfId="0" applyFont="1" applyBorder="1"/>
    <xf numFmtId="4" fontId="3" fillId="0" borderId="1" xfId="0" applyNumberFormat="1" applyFont="1" applyBorder="1"/>
    <xf numFmtId="0" fontId="0" fillId="0" borderId="1" xfId="0" applyBorder="1"/>
    <xf numFmtId="0" fontId="2" fillId="5" borderId="0" xfId="0" applyFont="1" applyFill="1" applyAlignment="1">
      <alignment textRotation="90"/>
    </xf>
    <xf numFmtId="49" fontId="4" fillId="0" borderId="1" xfId="0" applyNumberFormat="1" applyFont="1" applyBorder="1"/>
    <xf numFmtId="49" fontId="5" fillId="0" borderId="1" xfId="0" applyNumberFormat="1" applyFont="1" applyBorder="1"/>
    <xf numFmtId="0" fontId="2" fillId="6" borderId="0" xfId="0" applyFont="1" applyFill="1" applyAlignment="1">
      <alignment textRotation="90"/>
    </xf>
    <xf numFmtId="0" fontId="1" fillId="0" borderId="1" xfId="1"/>
    <xf numFmtId="0" fontId="2" fillId="7" borderId="0" xfId="0" applyFont="1" applyFill="1" applyAlignment="1">
      <alignment textRotation="90"/>
    </xf>
    <xf numFmtId="49" fontId="3" fillId="0" borderId="1" xfId="0" applyNumberFormat="1" applyFont="1" applyBorder="1"/>
    <xf numFmtId="0" fontId="3" fillId="0" borderId="1" xfId="1" applyFont="1"/>
    <xf numFmtId="49" fontId="3" fillId="0" borderId="0" xfId="0" applyNumberFormat="1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textRotation="90"/>
    </xf>
    <xf numFmtId="0" fontId="1" fillId="0" borderId="0" xfId="0" applyFont="1"/>
    <xf numFmtId="0" fontId="1" fillId="0" borderId="0" xfId="1" applyBorder="1"/>
    <xf numFmtId="0" fontId="4" fillId="0" borderId="1" xfId="0" applyFont="1" applyBorder="1"/>
    <xf numFmtId="0" fontId="5" fillId="0" borderId="1" xfId="0" applyFont="1" applyBorder="1"/>
    <xf numFmtId="49" fontId="4" fillId="0" borderId="0" xfId="0" applyNumberFormat="1" applyFont="1"/>
    <xf numFmtId="3" fontId="2" fillId="0" borderId="1" xfId="0" applyNumberFormat="1" applyFont="1" applyBorder="1" applyAlignment="1">
      <alignment textRotation="90"/>
    </xf>
    <xf numFmtId="3" fontId="2" fillId="0" borderId="1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0" fillId="0" borderId="0" xfId="0" applyNumberFormat="1"/>
    <xf numFmtId="3" fontId="3" fillId="0" borderId="0" xfId="0" applyNumberFormat="1" applyFont="1"/>
    <xf numFmtId="3" fontId="1" fillId="0" borderId="0" xfId="0" applyNumberFormat="1" applyFont="1"/>
    <xf numFmtId="3" fontId="4" fillId="4" borderId="1" xfId="0" applyNumberFormat="1" applyFont="1" applyFill="1" applyBorder="1"/>
    <xf numFmtId="3" fontId="4" fillId="8" borderId="1" xfId="0" applyNumberFormat="1" applyFont="1" applyFill="1" applyBorder="1"/>
    <xf numFmtId="3" fontId="4" fillId="9" borderId="1" xfId="0" applyNumberFormat="1" applyFont="1" applyFill="1" applyBorder="1"/>
    <xf numFmtId="3" fontId="4" fillId="10" borderId="1" xfId="0" applyNumberFormat="1" applyFont="1" applyFill="1" applyBorder="1"/>
    <xf numFmtId="0" fontId="7" fillId="0" borderId="0" xfId="0" applyFont="1"/>
    <xf numFmtId="3" fontId="4" fillId="11" borderId="0" xfId="0" applyNumberFormat="1" applyFont="1" applyFill="1"/>
    <xf numFmtId="49" fontId="1" fillId="0" borderId="0" xfId="0" applyNumberFormat="1" applyFont="1"/>
    <xf numFmtId="49" fontId="1" fillId="0" borderId="1" xfId="0" applyNumberFormat="1" applyFont="1" applyBorder="1"/>
    <xf numFmtId="0" fontId="4" fillId="0" borderId="2" xfId="0" applyFont="1" applyBorder="1"/>
    <xf numFmtId="0" fontId="0" fillId="0" borderId="3" xfId="0" applyBorder="1"/>
    <xf numFmtId="0" fontId="4" fillId="0" borderId="5" xfId="0" applyFont="1" applyBorder="1"/>
    <xf numFmtId="0" fontId="0" fillId="0" borderId="6" xfId="0" applyBorder="1"/>
    <xf numFmtId="0" fontId="4" fillId="4" borderId="8" xfId="0" applyFont="1" applyFill="1" applyBorder="1"/>
    <xf numFmtId="0" fontId="0" fillId="4" borderId="9" xfId="0" applyFill="1" applyBorder="1"/>
    <xf numFmtId="0" fontId="1" fillId="4" borderId="10" xfId="0" applyFont="1" applyFill="1" applyBorder="1"/>
    <xf numFmtId="0" fontId="1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Normal" xfId="0" builtinId="0"/>
    <cellStyle name="Normal 2" xfId="1" xr:uid="{A8BCC4F5-13C4-42FB-B9DE-31C88E4C5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baranovic.INTRANET\AppData\Local\Microsoft\Windows\INetCache\Content.Outlook\8YWNXIKJ\Specifikacija.xlsx" TargetMode="External"/><Relationship Id="rId1" Type="http://schemas.openxmlformats.org/officeDocument/2006/relationships/externalLinkPath" Target="/Users/ibaranovic.INTRANET/AppData/Local/Microsoft/Windows/INetCache/Content.Outlook/8YWNXIKJ/Specifikac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cifikacija-FILTER "/>
      <sheetName val="materijal Erak 12.06.2025."/>
      <sheetName val="Specifikacija-ERAK - SKRAĆENI L"/>
    </sheetNames>
    <sheetDataSet>
      <sheetData sheetId="0">
        <row r="18">
          <cell r="AM18">
            <v>556.08999999999992</v>
          </cell>
          <cell r="AN18">
            <v>559.88927999999999</v>
          </cell>
        </row>
        <row r="65">
          <cell r="AM65">
            <v>16018.023000000001</v>
          </cell>
          <cell r="AN65">
            <v>17862.015904</v>
          </cell>
        </row>
        <row r="69">
          <cell r="AM69">
            <v>252.56399999999999</v>
          </cell>
          <cell r="AN69">
            <v>253.77888000000002</v>
          </cell>
        </row>
        <row r="79">
          <cell r="AM79">
            <v>1202.7080000000001</v>
          </cell>
          <cell r="AN79">
            <v>1205.1225599999998</v>
          </cell>
        </row>
        <row r="90">
          <cell r="AM90">
            <v>918.38599999999997</v>
          </cell>
          <cell r="AN90">
            <v>1700.4797439999998</v>
          </cell>
        </row>
        <row r="122">
          <cell r="AM122">
            <v>2995.3500000000004</v>
          </cell>
          <cell r="AN122">
            <v>2998.4230399999997</v>
          </cell>
        </row>
        <row r="136">
          <cell r="AM136">
            <v>2772.7919999999995</v>
          </cell>
          <cell r="AN136">
            <v>2861.1943679999999</v>
          </cell>
        </row>
        <row r="154">
          <cell r="AM154">
            <v>2053.56</v>
          </cell>
          <cell r="AN154">
            <v>2060.4264000000003</v>
          </cell>
        </row>
        <row r="167">
          <cell r="AM167">
            <v>3217.2359999999999</v>
          </cell>
          <cell r="AN167">
            <v>3240.8320000000003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5"/>
  <sheetViews>
    <sheetView zoomScaleNormal="100" workbookViewId="0">
      <pane ySplit="1" topLeftCell="A377" activePane="bottomLeft" state="frozen"/>
      <selection pane="bottomLeft" activeCell="AE383" sqref="H383:AE410"/>
    </sheetView>
  </sheetViews>
  <sheetFormatPr defaultRowHeight="14.4" x14ac:dyDescent="0.3"/>
  <cols>
    <col min="1" max="1" width="4" bestFit="1" customWidth="1"/>
    <col min="2" max="2" width="4" customWidth="1"/>
    <col min="3" max="3" width="3.5546875" style="2" bestFit="1" customWidth="1"/>
    <col min="4" max="4" width="10.33203125" bestFit="1" customWidth="1"/>
    <col min="5" max="5" width="5.109375" bestFit="1" customWidth="1"/>
    <col min="6" max="6" width="3.5546875" style="2" bestFit="1" customWidth="1"/>
    <col min="7" max="7" width="25.5546875" bestFit="1" customWidth="1"/>
    <col min="8" max="8" width="5.109375" bestFit="1" customWidth="1"/>
    <col min="9" max="9" width="3.5546875" style="2" bestFit="1" customWidth="1"/>
    <col min="10" max="10" width="21.6640625" bestFit="1" customWidth="1"/>
    <col min="11" max="11" width="5.109375" bestFit="1" customWidth="1"/>
    <col min="12" max="12" width="5.109375" style="2" customWidth="1"/>
    <col min="13" max="13" width="33.44140625" customWidth="1"/>
    <col min="14" max="14" width="5.109375" customWidth="1"/>
    <col min="15" max="15" width="3.5546875" style="2" bestFit="1" customWidth="1"/>
    <col min="16" max="16" width="26" customWidth="1"/>
    <col min="17" max="17" width="5.109375" customWidth="1"/>
    <col min="18" max="18" width="3.5546875" style="2" bestFit="1" customWidth="1"/>
    <col min="19" max="19" width="22.6640625" bestFit="1" customWidth="1"/>
    <col min="20" max="20" width="5.109375" customWidth="1"/>
    <col min="21" max="21" width="4" style="2" bestFit="1" customWidth="1"/>
    <col min="22" max="22" width="8.88671875" hidden="1" customWidth="1"/>
    <col min="23" max="23" width="46.33203125" hidden="1" customWidth="1"/>
    <col min="24" max="24" width="8.88671875" hidden="1" customWidth="1"/>
    <col min="25" max="25" width="4.33203125" hidden="1" customWidth="1"/>
    <col min="26" max="26" width="31.6640625" hidden="1" customWidth="1"/>
    <col min="27" max="27" width="22.44140625" customWidth="1"/>
    <col min="28" max="28" width="3.5546875" style="40" bestFit="1" customWidth="1"/>
    <col min="29" max="29" width="5.44140625" style="40" bestFit="1" customWidth="1"/>
    <col min="30" max="30" width="6.5546875" style="40" bestFit="1" customWidth="1"/>
    <col min="31" max="31" width="10.6640625" bestFit="1" customWidth="1"/>
    <col min="32" max="32" width="8" style="9" bestFit="1" customWidth="1"/>
    <col min="37" max="38" width="3.5546875" bestFit="1" customWidth="1"/>
    <col min="39" max="39" width="9.5546875" bestFit="1" customWidth="1"/>
    <col min="40" max="40" width="11" bestFit="1" customWidth="1"/>
    <col min="41" max="42" width="3.5546875" bestFit="1" customWidth="1"/>
    <col min="43" max="43" width="38.88671875" bestFit="1" customWidth="1"/>
  </cols>
  <sheetData>
    <row r="1" spans="1:43" s="2" customFormat="1" ht="81" x14ac:dyDescent="0.3">
      <c r="A1" s="2" t="s">
        <v>109</v>
      </c>
      <c r="B1" s="2" t="s">
        <v>1054</v>
      </c>
      <c r="C1" s="3" t="s">
        <v>110</v>
      </c>
      <c r="D1" s="22" t="s">
        <v>111</v>
      </c>
      <c r="E1" s="22" t="s">
        <v>112</v>
      </c>
      <c r="F1" s="4" t="s">
        <v>110</v>
      </c>
      <c r="G1" s="23" t="s">
        <v>111</v>
      </c>
      <c r="H1" s="23" t="s">
        <v>112</v>
      </c>
      <c r="I1" s="5" t="s">
        <v>110</v>
      </c>
      <c r="J1" s="24" t="s">
        <v>111</v>
      </c>
      <c r="K1" s="24" t="s">
        <v>112</v>
      </c>
      <c r="L1" s="13" t="s">
        <v>110</v>
      </c>
      <c r="M1" s="25" t="s">
        <v>111</v>
      </c>
      <c r="N1" s="25" t="s">
        <v>112</v>
      </c>
      <c r="O1" s="16" t="s">
        <v>110</v>
      </c>
      <c r="P1" s="26" t="s">
        <v>111</v>
      </c>
      <c r="Q1" s="26" t="s">
        <v>112</v>
      </c>
      <c r="R1" s="18" t="s">
        <v>110</v>
      </c>
      <c r="S1" s="27" t="s">
        <v>111</v>
      </c>
      <c r="T1" s="27" t="s">
        <v>112</v>
      </c>
      <c r="U1" s="7" t="s">
        <v>114</v>
      </c>
      <c r="V1" s="28" t="s">
        <v>0</v>
      </c>
      <c r="W1" s="28" t="s">
        <v>1</v>
      </c>
      <c r="X1" s="28" t="s">
        <v>2</v>
      </c>
      <c r="Y1" s="28" t="s">
        <v>3</v>
      </c>
      <c r="Z1" s="28"/>
      <c r="AA1" s="28" t="s">
        <v>116</v>
      </c>
      <c r="AB1" s="35" t="s">
        <v>117</v>
      </c>
      <c r="AC1" s="36" t="s">
        <v>118</v>
      </c>
      <c r="AD1" s="36" t="s">
        <v>119</v>
      </c>
      <c r="AE1" s="28" t="s">
        <v>115</v>
      </c>
      <c r="AF1" s="29" t="s">
        <v>120</v>
      </c>
      <c r="AG1" s="29" t="s">
        <v>121</v>
      </c>
      <c r="AH1" s="29" t="s">
        <v>123</v>
      </c>
      <c r="AI1" s="29" t="s">
        <v>122</v>
      </c>
      <c r="AJ1" s="2" t="s">
        <v>124</v>
      </c>
      <c r="AK1" s="29" t="s">
        <v>1053</v>
      </c>
      <c r="AL1" s="29" t="s">
        <v>125</v>
      </c>
      <c r="AM1" s="29" t="s">
        <v>132</v>
      </c>
      <c r="AN1" s="29" t="s">
        <v>126</v>
      </c>
      <c r="AO1" s="29" t="s">
        <v>127</v>
      </c>
      <c r="AP1" s="29" t="s">
        <v>987</v>
      </c>
      <c r="AQ1" s="2" t="s">
        <v>648</v>
      </c>
    </row>
    <row r="2" spans="1:43" x14ac:dyDescent="0.3">
      <c r="A2">
        <v>515</v>
      </c>
      <c r="B2">
        <v>1</v>
      </c>
      <c r="C2" s="2">
        <v>5</v>
      </c>
      <c r="D2" s="6" t="s">
        <v>1040</v>
      </c>
      <c r="E2">
        <v>1</v>
      </c>
      <c r="F2" s="2">
        <v>1</v>
      </c>
      <c r="G2" t="s">
        <v>901</v>
      </c>
      <c r="H2">
        <v>3</v>
      </c>
      <c r="I2" s="2">
        <v>3</v>
      </c>
      <c r="J2" t="s">
        <v>982</v>
      </c>
      <c r="K2">
        <v>4</v>
      </c>
      <c r="L2" s="2">
        <v>1</v>
      </c>
      <c r="M2" t="s">
        <v>983</v>
      </c>
      <c r="N2">
        <v>1</v>
      </c>
      <c r="O2" s="2">
        <v>7</v>
      </c>
      <c r="P2" t="str">
        <f>W2</f>
        <v>T-112692_Standard</v>
      </c>
      <c r="Q2">
        <f>Y2</f>
        <v>1</v>
      </c>
      <c r="U2" s="2">
        <f t="shared" ref="U2:U33" si="0">PRODUCT(E2,H2,K2,N2,Q2)</f>
        <v>12</v>
      </c>
      <c r="V2" s="12" t="s">
        <v>1002</v>
      </c>
      <c r="W2" s="12" t="s">
        <v>1003</v>
      </c>
      <c r="X2" s="12" t="s">
        <v>108</v>
      </c>
      <c r="Y2" s="12">
        <v>1</v>
      </c>
      <c r="Z2" s="12" t="s">
        <v>1004</v>
      </c>
      <c r="AA2" s="10" t="s">
        <v>1043</v>
      </c>
      <c r="AB2" s="37"/>
      <c r="AC2" s="37"/>
      <c r="AD2" s="37">
        <v>78</v>
      </c>
      <c r="AE2" s="32" t="s">
        <v>129</v>
      </c>
      <c r="AF2" s="11">
        <v>0.13600000000000001</v>
      </c>
      <c r="AG2" s="8">
        <f t="shared" ref="AG2:AG33" si="1">AF2*U2</f>
        <v>1.6320000000000001</v>
      </c>
      <c r="AH2" s="8">
        <f>1.7*AD2/1000</f>
        <v>0.1326</v>
      </c>
      <c r="AI2" s="8">
        <f t="shared" ref="AI2:AI33" si="2">AH2*U2</f>
        <v>1.5911999999999999</v>
      </c>
      <c r="AJ2" s="8">
        <f t="shared" ref="AJ2:AJ33" si="3">AI2/AG2</f>
        <v>0.97499999999999987</v>
      </c>
      <c r="AK2" s="8"/>
    </row>
    <row r="3" spans="1:43" x14ac:dyDescent="0.3">
      <c r="A3">
        <v>524</v>
      </c>
      <c r="B3">
        <v>2</v>
      </c>
      <c r="C3" s="2">
        <v>5</v>
      </c>
      <c r="D3" s="6" t="s">
        <v>1040</v>
      </c>
      <c r="E3">
        <v>1</v>
      </c>
      <c r="F3" s="2">
        <v>1</v>
      </c>
      <c r="G3" t="s">
        <v>901</v>
      </c>
      <c r="H3">
        <v>3</v>
      </c>
      <c r="I3" s="2">
        <v>3</v>
      </c>
      <c r="J3" t="s">
        <v>982</v>
      </c>
      <c r="K3">
        <v>4</v>
      </c>
      <c r="L3" s="2">
        <v>5</v>
      </c>
      <c r="M3" t="str">
        <f>W3</f>
        <v>T-112690_Standard</v>
      </c>
      <c r="N3">
        <f>Y3</f>
        <v>1</v>
      </c>
      <c r="U3" s="2">
        <f t="shared" si="0"/>
        <v>12</v>
      </c>
      <c r="V3" s="12" t="s">
        <v>25</v>
      </c>
      <c r="W3" s="12" t="s">
        <v>1022</v>
      </c>
      <c r="X3" s="12" t="s">
        <v>108</v>
      </c>
      <c r="Y3" s="12">
        <v>1</v>
      </c>
      <c r="Z3" s="10" t="s">
        <v>1023</v>
      </c>
      <c r="AA3" s="10" t="s">
        <v>1045</v>
      </c>
      <c r="AB3" s="37"/>
      <c r="AC3" s="37"/>
      <c r="AD3" s="37">
        <v>80</v>
      </c>
      <c r="AE3" s="32" t="s">
        <v>129</v>
      </c>
      <c r="AF3" s="11">
        <v>0.19600000000000001</v>
      </c>
      <c r="AG3" s="8">
        <f t="shared" si="1"/>
        <v>2.3520000000000003</v>
      </c>
      <c r="AH3" s="8">
        <f>2.4*AD3/1000</f>
        <v>0.192</v>
      </c>
      <c r="AI3" s="8">
        <f t="shared" si="2"/>
        <v>2.3040000000000003</v>
      </c>
      <c r="AJ3" s="8">
        <f t="shared" si="3"/>
        <v>0.97959183673469385</v>
      </c>
      <c r="AK3" s="8"/>
    </row>
    <row r="4" spans="1:43" x14ac:dyDescent="0.3">
      <c r="A4">
        <v>517</v>
      </c>
      <c r="B4">
        <v>3</v>
      </c>
      <c r="C4" s="2">
        <v>5</v>
      </c>
      <c r="D4" s="6" t="s">
        <v>1040</v>
      </c>
      <c r="E4">
        <v>1</v>
      </c>
      <c r="F4" s="2">
        <v>1</v>
      </c>
      <c r="G4" t="s">
        <v>901</v>
      </c>
      <c r="H4">
        <v>3</v>
      </c>
      <c r="I4" s="2">
        <v>3</v>
      </c>
      <c r="J4" t="s">
        <v>982</v>
      </c>
      <c r="K4">
        <v>4</v>
      </c>
      <c r="L4" s="2">
        <v>1</v>
      </c>
      <c r="M4" t="s">
        <v>983</v>
      </c>
      <c r="N4">
        <v>1</v>
      </c>
      <c r="O4" s="2">
        <v>9</v>
      </c>
      <c r="P4" t="str">
        <f>W4</f>
        <v>T-113779_Standard</v>
      </c>
      <c r="Q4">
        <f>Y4</f>
        <v>1</v>
      </c>
      <c r="U4" s="2">
        <f t="shared" si="0"/>
        <v>12</v>
      </c>
      <c r="V4" s="12" t="s">
        <v>1008</v>
      </c>
      <c r="W4" s="12" t="s">
        <v>1009</v>
      </c>
      <c r="X4" s="12" t="s">
        <v>108</v>
      </c>
      <c r="Y4" s="12">
        <v>1</v>
      </c>
      <c r="Z4" s="12" t="s">
        <v>1010</v>
      </c>
      <c r="AA4" s="12" t="s">
        <v>1010</v>
      </c>
      <c r="AB4" s="37"/>
      <c r="AC4" s="37"/>
      <c r="AD4" s="37">
        <v>40</v>
      </c>
      <c r="AE4" s="32" t="s">
        <v>129</v>
      </c>
      <c r="AF4" s="11">
        <v>6.3E-2</v>
      </c>
      <c r="AG4" s="8">
        <f t="shared" si="1"/>
        <v>0.75600000000000001</v>
      </c>
      <c r="AH4" s="8">
        <f>AF4</f>
        <v>6.3E-2</v>
      </c>
      <c r="AI4" s="8">
        <f t="shared" si="2"/>
        <v>0.75600000000000001</v>
      </c>
      <c r="AJ4" s="8">
        <f t="shared" si="3"/>
        <v>1</v>
      </c>
      <c r="AK4" s="11" t="s">
        <v>657</v>
      </c>
    </row>
    <row r="5" spans="1:43" x14ac:dyDescent="0.3">
      <c r="A5">
        <v>516</v>
      </c>
      <c r="B5">
        <v>4</v>
      </c>
      <c r="C5" s="2">
        <v>5</v>
      </c>
      <c r="D5" s="6" t="s">
        <v>1040</v>
      </c>
      <c r="E5">
        <v>1</v>
      </c>
      <c r="F5" s="2">
        <v>1</v>
      </c>
      <c r="G5" t="s">
        <v>901</v>
      </c>
      <c r="H5">
        <v>3</v>
      </c>
      <c r="I5" s="2">
        <v>3</v>
      </c>
      <c r="J5" t="s">
        <v>982</v>
      </c>
      <c r="K5">
        <v>4</v>
      </c>
      <c r="L5" s="2">
        <v>1</v>
      </c>
      <c r="M5" t="s">
        <v>983</v>
      </c>
      <c r="N5">
        <v>1</v>
      </c>
      <c r="O5" s="2">
        <v>8</v>
      </c>
      <c r="P5" t="str">
        <f>W5</f>
        <v>T-113778_Standard</v>
      </c>
      <c r="Q5">
        <f>Y5</f>
        <v>1</v>
      </c>
      <c r="U5" s="2">
        <f t="shared" si="0"/>
        <v>12</v>
      </c>
      <c r="V5" s="12" t="s">
        <v>1005</v>
      </c>
      <c r="W5" s="12" t="s">
        <v>1006</v>
      </c>
      <c r="X5" s="12" t="s">
        <v>108</v>
      </c>
      <c r="Y5" s="12">
        <v>1</v>
      </c>
      <c r="Z5" s="12" t="s">
        <v>1007</v>
      </c>
      <c r="AA5" s="10" t="s">
        <v>1044</v>
      </c>
      <c r="AB5" s="37"/>
      <c r="AC5" s="37"/>
      <c r="AD5" s="37"/>
      <c r="AE5" s="32" t="s">
        <v>129</v>
      </c>
      <c r="AF5" s="11">
        <v>0.14299999999999999</v>
      </c>
      <c r="AG5" s="8">
        <f t="shared" si="1"/>
        <v>1.7159999999999997</v>
      </c>
      <c r="AH5" s="8">
        <f>AF5</f>
        <v>0.14299999999999999</v>
      </c>
      <c r="AI5" s="8">
        <f t="shared" si="2"/>
        <v>1.7159999999999997</v>
      </c>
      <c r="AJ5" s="8">
        <f t="shared" si="3"/>
        <v>1</v>
      </c>
      <c r="AK5" s="11" t="s">
        <v>657</v>
      </c>
    </row>
    <row r="6" spans="1:43" x14ac:dyDescent="0.3">
      <c r="A6">
        <v>518</v>
      </c>
      <c r="B6">
        <v>5</v>
      </c>
      <c r="C6" s="2">
        <v>5</v>
      </c>
      <c r="D6" s="6" t="s">
        <v>1040</v>
      </c>
      <c r="E6">
        <v>1</v>
      </c>
      <c r="F6" s="2">
        <v>1</v>
      </c>
      <c r="G6" t="s">
        <v>901</v>
      </c>
      <c r="H6">
        <v>3</v>
      </c>
      <c r="I6" s="2">
        <v>3</v>
      </c>
      <c r="J6" t="s">
        <v>982</v>
      </c>
      <c r="K6">
        <v>4</v>
      </c>
      <c r="L6" s="2">
        <v>1</v>
      </c>
      <c r="M6" t="s">
        <v>983</v>
      </c>
      <c r="N6">
        <v>1</v>
      </c>
      <c r="O6" s="2">
        <v>10</v>
      </c>
      <c r="P6" t="str">
        <f>W6</f>
        <v>T-112691_Standard</v>
      </c>
      <c r="Q6">
        <f>Y6</f>
        <v>1</v>
      </c>
      <c r="U6" s="2">
        <f t="shared" si="0"/>
        <v>12</v>
      </c>
      <c r="V6" s="12" t="s">
        <v>1011</v>
      </c>
      <c r="W6" s="12" t="s">
        <v>1012</v>
      </c>
      <c r="X6" s="12" t="s">
        <v>108</v>
      </c>
      <c r="Y6" s="12">
        <v>1</v>
      </c>
      <c r="Z6" s="12" t="s">
        <v>603</v>
      </c>
      <c r="AA6" s="17" t="s">
        <v>131</v>
      </c>
      <c r="AB6" s="37">
        <v>3</v>
      </c>
      <c r="AC6" s="37">
        <v>100</v>
      </c>
      <c r="AD6" s="37">
        <v>360</v>
      </c>
      <c r="AE6" s="32" t="s">
        <v>129</v>
      </c>
      <c r="AF6" s="11">
        <v>0.86399999999999999</v>
      </c>
      <c r="AG6" s="8">
        <f t="shared" si="1"/>
        <v>10.368</v>
      </c>
      <c r="AH6" s="8">
        <f t="shared" ref="AH6:AH37" si="4">AB6*AC6*AD6*8/1000000</f>
        <v>0.86399999999999999</v>
      </c>
      <c r="AI6" s="8">
        <f t="shared" si="2"/>
        <v>10.368</v>
      </c>
      <c r="AJ6" s="8">
        <f t="shared" si="3"/>
        <v>1</v>
      </c>
      <c r="AK6" s="8"/>
    </row>
    <row r="7" spans="1:43" x14ac:dyDescent="0.3">
      <c r="A7">
        <v>237</v>
      </c>
      <c r="B7">
        <v>6</v>
      </c>
      <c r="C7" s="2">
        <v>3</v>
      </c>
      <c r="D7" s="6" t="s">
        <v>613</v>
      </c>
      <c r="E7">
        <v>1</v>
      </c>
      <c r="F7" s="2" t="s">
        <v>460</v>
      </c>
      <c r="G7" t="s">
        <v>461</v>
      </c>
      <c r="H7">
        <v>3</v>
      </c>
      <c r="I7" s="2">
        <v>1</v>
      </c>
      <c r="J7" t="s">
        <v>462</v>
      </c>
      <c r="K7">
        <v>1</v>
      </c>
      <c r="L7" s="2">
        <v>1</v>
      </c>
      <c r="M7" t="s">
        <v>463</v>
      </c>
      <c r="N7">
        <v>1</v>
      </c>
      <c r="O7" s="2">
        <v>2</v>
      </c>
      <c r="P7" t="str">
        <f>W7</f>
        <v>T-114487_Standard</v>
      </c>
      <c r="Q7">
        <f>Y7</f>
        <v>2</v>
      </c>
      <c r="U7" s="2">
        <f t="shared" si="0"/>
        <v>6</v>
      </c>
      <c r="V7" s="12" t="s">
        <v>466</v>
      </c>
      <c r="W7" s="12" t="s">
        <v>467</v>
      </c>
      <c r="X7" s="1" t="s">
        <v>108</v>
      </c>
      <c r="Y7" s="1">
        <v>2</v>
      </c>
      <c r="Z7" s="1" t="s">
        <v>603</v>
      </c>
      <c r="AA7" s="1" t="s">
        <v>131</v>
      </c>
      <c r="AB7" s="37">
        <v>3</v>
      </c>
      <c r="AC7" s="37">
        <v>141</v>
      </c>
      <c r="AD7" s="37">
        <v>901</v>
      </c>
      <c r="AE7" s="14" t="s">
        <v>129</v>
      </c>
      <c r="AF7" s="11">
        <v>2.9060000000000001</v>
      </c>
      <c r="AG7" s="8">
        <f t="shared" si="1"/>
        <v>17.436</v>
      </c>
      <c r="AH7" s="8">
        <f t="shared" si="4"/>
        <v>3.0489839999999999</v>
      </c>
      <c r="AI7" s="8">
        <f t="shared" si="2"/>
        <v>18.293903999999998</v>
      </c>
      <c r="AJ7" s="8">
        <f t="shared" si="3"/>
        <v>1.0492030282174809</v>
      </c>
      <c r="AK7" s="8"/>
      <c r="AL7" s="30">
        <v>6</v>
      </c>
      <c r="AN7" t="s">
        <v>655</v>
      </c>
      <c r="AQ7" s="30" t="s">
        <v>633</v>
      </c>
    </row>
    <row r="8" spans="1:43" x14ac:dyDescent="0.3">
      <c r="A8">
        <v>276</v>
      </c>
      <c r="B8">
        <v>7</v>
      </c>
      <c r="C8" s="2">
        <v>3</v>
      </c>
      <c r="D8" s="6" t="s">
        <v>613</v>
      </c>
      <c r="E8">
        <v>1</v>
      </c>
      <c r="F8" s="2" t="s">
        <v>547</v>
      </c>
      <c r="G8" t="s">
        <v>548</v>
      </c>
      <c r="H8">
        <v>1</v>
      </c>
      <c r="I8" s="2">
        <v>1</v>
      </c>
      <c r="J8" t="s">
        <v>549</v>
      </c>
      <c r="K8">
        <v>1</v>
      </c>
      <c r="L8" s="2">
        <v>1</v>
      </c>
      <c r="M8" t="s">
        <v>550</v>
      </c>
      <c r="N8">
        <v>1</v>
      </c>
      <c r="O8" s="2">
        <v>2</v>
      </c>
      <c r="P8" t="str">
        <f>W8</f>
        <v>T-114487_Standard</v>
      </c>
      <c r="Q8">
        <f>Y8</f>
        <v>2</v>
      </c>
      <c r="U8" s="2">
        <f t="shared" si="0"/>
        <v>2</v>
      </c>
      <c r="V8" s="12" t="s">
        <v>552</v>
      </c>
      <c r="W8" s="12" t="s">
        <v>467</v>
      </c>
      <c r="X8" s="1" t="s">
        <v>108</v>
      </c>
      <c r="Y8" s="1">
        <v>2</v>
      </c>
      <c r="Z8" s="1" t="s">
        <v>603</v>
      </c>
      <c r="AA8" s="1" t="s">
        <v>131</v>
      </c>
      <c r="AB8" s="37">
        <v>3</v>
      </c>
      <c r="AC8" s="37">
        <v>141</v>
      </c>
      <c r="AD8" s="37">
        <v>901</v>
      </c>
      <c r="AE8" s="14" t="s">
        <v>129</v>
      </c>
      <c r="AF8" s="11">
        <v>2.9060000000000001</v>
      </c>
      <c r="AG8" s="8">
        <f t="shared" si="1"/>
        <v>5.8120000000000003</v>
      </c>
      <c r="AH8" s="8">
        <f t="shared" si="4"/>
        <v>3.0489839999999999</v>
      </c>
      <c r="AI8" s="8">
        <f t="shared" si="2"/>
        <v>6.0979679999999998</v>
      </c>
      <c r="AJ8" s="8">
        <f t="shared" si="3"/>
        <v>1.0492030282174809</v>
      </c>
      <c r="AK8" s="8"/>
      <c r="AL8" s="30">
        <v>6</v>
      </c>
      <c r="AN8" t="s">
        <v>655</v>
      </c>
      <c r="AQ8" s="30" t="s">
        <v>633</v>
      </c>
    </row>
    <row r="9" spans="1:43" x14ac:dyDescent="0.3">
      <c r="A9">
        <v>408</v>
      </c>
      <c r="B9">
        <v>8</v>
      </c>
      <c r="C9" s="2">
        <v>4</v>
      </c>
      <c r="D9" s="6" t="s">
        <v>894</v>
      </c>
      <c r="E9">
        <v>1</v>
      </c>
      <c r="F9" s="2">
        <v>3</v>
      </c>
      <c r="G9" t="s">
        <v>747</v>
      </c>
      <c r="H9">
        <v>3</v>
      </c>
      <c r="I9" s="2">
        <v>2</v>
      </c>
      <c r="J9" t="s">
        <v>461</v>
      </c>
      <c r="K9">
        <v>1</v>
      </c>
      <c r="L9" s="2">
        <v>1</v>
      </c>
      <c r="M9" t="s">
        <v>462</v>
      </c>
      <c r="N9">
        <v>1</v>
      </c>
      <c r="O9" s="2">
        <v>1</v>
      </c>
      <c r="P9" t="s">
        <v>463</v>
      </c>
      <c r="Q9">
        <v>1</v>
      </c>
      <c r="R9" s="2">
        <v>2</v>
      </c>
      <c r="S9" t="str">
        <f>W9</f>
        <v>T-114487_Standard</v>
      </c>
      <c r="T9">
        <f>Y9</f>
        <v>2</v>
      </c>
      <c r="U9" s="2">
        <f t="shared" si="0"/>
        <v>3</v>
      </c>
      <c r="V9" s="1" t="s">
        <v>839</v>
      </c>
      <c r="W9" s="1" t="s">
        <v>467</v>
      </c>
      <c r="X9" s="1" t="s">
        <v>108</v>
      </c>
      <c r="Y9" s="1">
        <v>2</v>
      </c>
      <c r="Z9" s="12"/>
      <c r="AA9" s="17" t="s">
        <v>131</v>
      </c>
      <c r="AB9" s="37">
        <v>3</v>
      </c>
      <c r="AC9" s="37">
        <v>141</v>
      </c>
      <c r="AD9" s="37">
        <v>901</v>
      </c>
      <c r="AE9" s="32" t="s">
        <v>129</v>
      </c>
      <c r="AF9" s="11">
        <v>2.9060000000000001</v>
      </c>
      <c r="AG9" s="8">
        <f t="shared" si="1"/>
        <v>8.718</v>
      </c>
      <c r="AH9" s="8">
        <f t="shared" si="4"/>
        <v>3.0489839999999999</v>
      </c>
      <c r="AI9" s="8">
        <f t="shared" si="2"/>
        <v>9.1469519999999989</v>
      </c>
      <c r="AJ9" s="8">
        <f t="shared" si="3"/>
        <v>1.0492030282174809</v>
      </c>
      <c r="AK9" s="8"/>
      <c r="AL9" s="30">
        <v>6</v>
      </c>
      <c r="AN9" t="s">
        <v>655</v>
      </c>
      <c r="AQ9" s="30" t="s">
        <v>633</v>
      </c>
    </row>
    <row r="10" spans="1:43" x14ac:dyDescent="0.3">
      <c r="A10">
        <v>471</v>
      </c>
      <c r="B10">
        <v>9</v>
      </c>
      <c r="C10" s="2">
        <v>5</v>
      </c>
      <c r="D10" s="6" t="s">
        <v>1040</v>
      </c>
      <c r="E10">
        <v>1</v>
      </c>
      <c r="F10" s="2">
        <v>1</v>
      </c>
      <c r="G10" t="s">
        <v>901</v>
      </c>
      <c r="H10">
        <v>3</v>
      </c>
      <c r="I10" s="2">
        <v>2</v>
      </c>
      <c r="J10" t="s">
        <v>461</v>
      </c>
      <c r="K10">
        <v>1</v>
      </c>
      <c r="L10" s="2">
        <v>1</v>
      </c>
      <c r="M10" t="s">
        <v>462</v>
      </c>
      <c r="N10">
        <v>1</v>
      </c>
      <c r="O10" s="2">
        <v>1</v>
      </c>
      <c r="P10" t="s">
        <v>463</v>
      </c>
      <c r="Q10">
        <v>1</v>
      </c>
      <c r="R10" s="2">
        <v>2</v>
      </c>
      <c r="S10" t="str">
        <f>W10</f>
        <v>T-114487_Standard</v>
      </c>
      <c r="T10">
        <f>Y10</f>
        <v>2</v>
      </c>
      <c r="U10" s="2">
        <f t="shared" si="0"/>
        <v>3</v>
      </c>
      <c r="V10" s="12" t="s">
        <v>948</v>
      </c>
      <c r="W10" s="12" t="s">
        <v>467</v>
      </c>
      <c r="X10" s="12" t="s">
        <v>108</v>
      </c>
      <c r="Y10" s="12">
        <v>2</v>
      </c>
      <c r="Z10" s="12"/>
      <c r="AA10" s="17" t="s">
        <v>131</v>
      </c>
      <c r="AB10" s="37">
        <v>3</v>
      </c>
      <c r="AC10" s="37">
        <v>141</v>
      </c>
      <c r="AD10" s="37">
        <v>901</v>
      </c>
      <c r="AE10" s="32" t="s">
        <v>129</v>
      </c>
      <c r="AF10" s="11">
        <v>2.9060000000000001</v>
      </c>
      <c r="AG10" s="8">
        <f t="shared" si="1"/>
        <v>8.718</v>
      </c>
      <c r="AH10" s="8">
        <f t="shared" si="4"/>
        <v>3.0489839999999999</v>
      </c>
      <c r="AI10" s="8">
        <f t="shared" si="2"/>
        <v>9.1469519999999989</v>
      </c>
      <c r="AJ10" s="8">
        <f t="shared" si="3"/>
        <v>1.0492030282174809</v>
      </c>
      <c r="AK10" s="8"/>
      <c r="AL10" s="30">
        <v>6</v>
      </c>
      <c r="AN10" t="s">
        <v>655</v>
      </c>
      <c r="AQ10" s="30" t="s">
        <v>633</v>
      </c>
    </row>
    <row r="11" spans="1:43" x14ac:dyDescent="0.3">
      <c r="A11">
        <v>236</v>
      </c>
      <c r="B11">
        <v>10</v>
      </c>
      <c r="C11" s="2">
        <v>3</v>
      </c>
      <c r="D11" s="6" t="s">
        <v>613</v>
      </c>
      <c r="E11">
        <v>1</v>
      </c>
      <c r="F11" s="2" t="s">
        <v>460</v>
      </c>
      <c r="G11" t="s">
        <v>461</v>
      </c>
      <c r="H11">
        <v>3</v>
      </c>
      <c r="I11" s="2">
        <v>1</v>
      </c>
      <c r="J11" t="s">
        <v>462</v>
      </c>
      <c r="K11">
        <v>1</v>
      </c>
      <c r="L11" s="2">
        <v>1</v>
      </c>
      <c r="M11" t="s">
        <v>463</v>
      </c>
      <c r="N11">
        <v>1</v>
      </c>
      <c r="O11" s="2">
        <v>1</v>
      </c>
      <c r="P11" t="str">
        <f>W11</f>
        <v>T-114486_Standard</v>
      </c>
      <c r="Q11">
        <f>Y11</f>
        <v>2</v>
      </c>
      <c r="U11" s="2">
        <f t="shared" si="0"/>
        <v>6</v>
      </c>
      <c r="V11" s="12" t="s">
        <v>464</v>
      </c>
      <c r="W11" s="12" t="s">
        <v>465</v>
      </c>
      <c r="X11" s="1" t="s">
        <v>108</v>
      </c>
      <c r="Y11" s="1">
        <v>2</v>
      </c>
      <c r="Z11" s="1" t="s">
        <v>603</v>
      </c>
      <c r="AA11" s="1" t="s">
        <v>131</v>
      </c>
      <c r="AB11" s="37">
        <v>3</v>
      </c>
      <c r="AC11" s="37">
        <v>141</v>
      </c>
      <c r="AD11" s="37">
        <v>931</v>
      </c>
      <c r="AE11" s="14" t="s">
        <v>129</v>
      </c>
      <c r="AF11" s="11">
        <v>3.0209999999999999</v>
      </c>
      <c r="AG11" s="8">
        <f t="shared" si="1"/>
        <v>18.125999999999998</v>
      </c>
      <c r="AH11" s="8">
        <f t="shared" si="4"/>
        <v>3.1505040000000002</v>
      </c>
      <c r="AI11" s="8">
        <f t="shared" si="2"/>
        <v>18.903024000000002</v>
      </c>
      <c r="AJ11" s="8">
        <f t="shared" si="3"/>
        <v>1.0428679245283021</v>
      </c>
      <c r="AK11" s="8"/>
      <c r="AL11" s="30">
        <v>6</v>
      </c>
    </row>
    <row r="12" spans="1:43" x14ac:dyDescent="0.3">
      <c r="A12">
        <v>275</v>
      </c>
      <c r="B12">
        <v>11</v>
      </c>
      <c r="C12" s="2">
        <v>3</v>
      </c>
      <c r="D12" s="6" t="s">
        <v>613</v>
      </c>
      <c r="E12">
        <v>1</v>
      </c>
      <c r="F12" s="2" t="s">
        <v>547</v>
      </c>
      <c r="G12" t="s">
        <v>548</v>
      </c>
      <c r="H12">
        <v>1</v>
      </c>
      <c r="I12" s="2">
        <v>1</v>
      </c>
      <c r="J12" t="s">
        <v>549</v>
      </c>
      <c r="K12">
        <v>1</v>
      </c>
      <c r="L12" s="2">
        <v>1</v>
      </c>
      <c r="M12" t="s">
        <v>550</v>
      </c>
      <c r="N12">
        <v>1</v>
      </c>
      <c r="O12" s="2">
        <v>1</v>
      </c>
      <c r="P12" t="str">
        <f>W12</f>
        <v>T-114486_Standard</v>
      </c>
      <c r="Q12">
        <f>Y12</f>
        <v>2</v>
      </c>
      <c r="U12" s="2">
        <f t="shared" si="0"/>
        <v>2</v>
      </c>
      <c r="V12" s="12" t="s">
        <v>551</v>
      </c>
      <c r="W12" s="12" t="s">
        <v>465</v>
      </c>
      <c r="X12" s="1" t="s">
        <v>108</v>
      </c>
      <c r="Y12" s="1">
        <v>2</v>
      </c>
      <c r="Z12" s="1" t="s">
        <v>603</v>
      </c>
      <c r="AA12" s="1" t="s">
        <v>131</v>
      </c>
      <c r="AB12" s="37">
        <v>3</v>
      </c>
      <c r="AC12" s="37">
        <v>141</v>
      </c>
      <c r="AD12" s="37">
        <v>931</v>
      </c>
      <c r="AE12" s="14" t="s">
        <v>129</v>
      </c>
      <c r="AF12" s="11">
        <v>3.0209999999999999</v>
      </c>
      <c r="AG12" s="8">
        <f t="shared" si="1"/>
        <v>6.0419999999999998</v>
      </c>
      <c r="AH12" s="8">
        <f t="shared" si="4"/>
        <v>3.1505040000000002</v>
      </c>
      <c r="AI12" s="8">
        <f t="shared" si="2"/>
        <v>6.3010080000000004</v>
      </c>
      <c r="AJ12" s="8">
        <f t="shared" si="3"/>
        <v>1.0428679245283019</v>
      </c>
      <c r="AK12" s="8"/>
      <c r="AL12" s="30">
        <v>6</v>
      </c>
    </row>
    <row r="13" spans="1:43" x14ac:dyDescent="0.3">
      <c r="A13">
        <v>407</v>
      </c>
      <c r="B13">
        <v>12</v>
      </c>
      <c r="C13" s="2">
        <v>4</v>
      </c>
      <c r="D13" s="6" t="s">
        <v>894</v>
      </c>
      <c r="E13">
        <v>1</v>
      </c>
      <c r="F13" s="2">
        <v>3</v>
      </c>
      <c r="G13" t="s">
        <v>747</v>
      </c>
      <c r="H13">
        <v>3</v>
      </c>
      <c r="I13" s="2">
        <v>2</v>
      </c>
      <c r="J13" t="s">
        <v>461</v>
      </c>
      <c r="K13">
        <v>1</v>
      </c>
      <c r="L13" s="2">
        <v>1</v>
      </c>
      <c r="M13" t="s">
        <v>462</v>
      </c>
      <c r="N13">
        <v>1</v>
      </c>
      <c r="O13" s="2">
        <v>1</v>
      </c>
      <c r="P13" t="s">
        <v>463</v>
      </c>
      <c r="Q13">
        <v>1</v>
      </c>
      <c r="R13" s="2">
        <v>1</v>
      </c>
      <c r="S13" t="str">
        <f>W13</f>
        <v>T-114486_Standard</v>
      </c>
      <c r="T13">
        <f>Y13</f>
        <v>2</v>
      </c>
      <c r="U13" s="2">
        <f t="shared" si="0"/>
        <v>3</v>
      </c>
      <c r="V13" s="1" t="s">
        <v>838</v>
      </c>
      <c r="W13" s="1" t="s">
        <v>465</v>
      </c>
      <c r="X13" s="1" t="s">
        <v>108</v>
      </c>
      <c r="Y13" s="1">
        <v>2</v>
      </c>
      <c r="Z13" s="12"/>
      <c r="AA13" s="17" t="s">
        <v>131</v>
      </c>
      <c r="AB13" s="37">
        <v>3</v>
      </c>
      <c r="AC13" s="37">
        <v>141</v>
      </c>
      <c r="AD13" s="37">
        <v>931</v>
      </c>
      <c r="AE13" s="32" t="s">
        <v>129</v>
      </c>
      <c r="AF13" s="11">
        <v>3.0209999999999999</v>
      </c>
      <c r="AG13" s="8">
        <f t="shared" si="1"/>
        <v>9.0629999999999988</v>
      </c>
      <c r="AH13" s="8">
        <f t="shared" si="4"/>
        <v>3.1505040000000002</v>
      </c>
      <c r="AI13" s="8">
        <f t="shared" si="2"/>
        <v>9.451512000000001</v>
      </c>
      <c r="AJ13" s="8">
        <f t="shared" si="3"/>
        <v>1.0428679245283021</v>
      </c>
      <c r="AK13" s="8"/>
      <c r="AL13" s="30">
        <v>6</v>
      </c>
    </row>
    <row r="14" spans="1:43" x14ac:dyDescent="0.3">
      <c r="A14">
        <v>470</v>
      </c>
      <c r="B14">
        <v>13</v>
      </c>
      <c r="C14" s="2">
        <v>5</v>
      </c>
      <c r="D14" s="6" t="s">
        <v>1040</v>
      </c>
      <c r="E14">
        <v>1</v>
      </c>
      <c r="F14" s="2">
        <v>1</v>
      </c>
      <c r="G14" t="s">
        <v>901</v>
      </c>
      <c r="H14">
        <v>3</v>
      </c>
      <c r="I14" s="2">
        <v>2</v>
      </c>
      <c r="J14" t="s">
        <v>461</v>
      </c>
      <c r="K14">
        <v>1</v>
      </c>
      <c r="L14" s="2">
        <v>1</v>
      </c>
      <c r="M14" t="s">
        <v>462</v>
      </c>
      <c r="N14">
        <v>1</v>
      </c>
      <c r="O14" s="2">
        <v>1</v>
      </c>
      <c r="P14" t="s">
        <v>463</v>
      </c>
      <c r="Q14">
        <v>1</v>
      </c>
      <c r="R14" s="2">
        <v>1</v>
      </c>
      <c r="S14" t="str">
        <f>W14</f>
        <v>T-114486_Standard</v>
      </c>
      <c r="T14">
        <f>Y14</f>
        <v>2</v>
      </c>
      <c r="U14" s="2">
        <f t="shared" si="0"/>
        <v>3</v>
      </c>
      <c r="V14" s="12" t="s">
        <v>947</v>
      </c>
      <c r="W14" s="12" t="s">
        <v>465</v>
      </c>
      <c r="X14" s="12" t="s">
        <v>108</v>
      </c>
      <c r="Y14" s="12">
        <v>2</v>
      </c>
      <c r="Z14" s="12"/>
      <c r="AA14" s="17" t="s">
        <v>131</v>
      </c>
      <c r="AB14" s="37">
        <v>3</v>
      </c>
      <c r="AC14" s="37">
        <v>141</v>
      </c>
      <c r="AD14" s="37">
        <v>931</v>
      </c>
      <c r="AE14" s="32" t="s">
        <v>129</v>
      </c>
      <c r="AF14" s="11">
        <v>3.0209999999999999</v>
      </c>
      <c r="AG14" s="8">
        <f t="shared" si="1"/>
        <v>9.0629999999999988</v>
      </c>
      <c r="AH14" s="8">
        <f t="shared" si="4"/>
        <v>3.1505040000000002</v>
      </c>
      <c r="AI14" s="8">
        <f t="shared" si="2"/>
        <v>9.451512000000001</v>
      </c>
      <c r="AJ14" s="8">
        <f t="shared" si="3"/>
        <v>1.0428679245283021</v>
      </c>
      <c r="AK14" s="8"/>
      <c r="AL14" s="30">
        <v>6</v>
      </c>
    </row>
    <row r="15" spans="1:43" x14ac:dyDescent="0.3">
      <c r="A15">
        <v>519</v>
      </c>
      <c r="B15">
        <v>14</v>
      </c>
      <c r="C15" s="2">
        <v>5</v>
      </c>
      <c r="D15" s="6" t="s">
        <v>1040</v>
      </c>
      <c r="E15">
        <v>1</v>
      </c>
      <c r="F15" s="2">
        <v>1</v>
      </c>
      <c r="G15" t="s">
        <v>901</v>
      </c>
      <c r="H15">
        <v>3</v>
      </c>
      <c r="I15" s="2">
        <v>3</v>
      </c>
      <c r="J15" t="s">
        <v>982</v>
      </c>
      <c r="K15">
        <v>4</v>
      </c>
      <c r="L15" s="2">
        <v>2</v>
      </c>
      <c r="M15" t="str">
        <f>W15</f>
        <v>T-112685_Standard</v>
      </c>
      <c r="N15">
        <f>Y15</f>
        <v>1</v>
      </c>
      <c r="U15" s="2">
        <f t="shared" si="0"/>
        <v>12</v>
      </c>
      <c r="V15" s="12" t="s">
        <v>22</v>
      </c>
      <c r="W15" s="12" t="s">
        <v>1013</v>
      </c>
      <c r="X15" s="12" t="s">
        <v>108</v>
      </c>
      <c r="Y15" s="12">
        <v>1</v>
      </c>
      <c r="Z15" s="12" t="s">
        <v>603</v>
      </c>
      <c r="AA15" s="17" t="s">
        <v>131</v>
      </c>
      <c r="AB15" s="37">
        <v>3</v>
      </c>
      <c r="AC15" s="37">
        <v>728</v>
      </c>
      <c r="AD15" s="37">
        <v>2207</v>
      </c>
      <c r="AE15" s="32" t="s">
        <v>129</v>
      </c>
      <c r="AF15" s="11">
        <v>38.561999999999998</v>
      </c>
      <c r="AG15" s="8">
        <f t="shared" si="1"/>
        <v>462.74399999999997</v>
      </c>
      <c r="AH15" s="8">
        <f t="shared" si="4"/>
        <v>38.560704000000001</v>
      </c>
      <c r="AI15" s="8">
        <f t="shared" si="2"/>
        <v>462.72844800000001</v>
      </c>
      <c r="AJ15" s="8">
        <f t="shared" si="3"/>
        <v>0.99996639178465851</v>
      </c>
      <c r="AK15" s="8"/>
      <c r="AP15" s="6" t="s">
        <v>657</v>
      </c>
      <c r="AQ15" s="30" t="s">
        <v>1014</v>
      </c>
    </row>
    <row r="16" spans="1:43" x14ac:dyDescent="0.3">
      <c r="A16">
        <v>220</v>
      </c>
      <c r="B16">
        <v>15</v>
      </c>
      <c r="C16" s="2">
        <v>3</v>
      </c>
      <c r="D16" s="6" t="s">
        <v>613</v>
      </c>
      <c r="E16">
        <v>1</v>
      </c>
      <c r="F16" s="2" t="str">
        <f>V16</f>
        <v>15</v>
      </c>
      <c r="G16" t="str">
        <f>W16</f>
        <v>T-113027_2</v>
      </c>
      <c r="H16">
        <f>Y16</f>
        <v>4</v>
      </c>
      <c r="U16" s="2">
        <f t="shared" si="0"/>
        <v>4</v>
      </c>
      <c r="V16" s="12" t="s">
        <v>430</v>
      </c>
      <c r="W16" s="12" t="s">
        <v>431</v>
      </c>
      <c r="X16" s="1" t="s">
        <v>108</v>
      </c>
      <c r="Y16" s="1">
        <v>4</v>
      </c>
      <c r="Z16" s="1" t="s">
        <v>599</v>
      </c>
      <c r="AA16" s="1" t="s">
        <v>131</v>
      </c>
      <c r="AB16" s="37">
        <v>4</v>
      </c>
      <c r="AC16" s="37">
        <v>79</v>
      </c>
      <c r="AD16" s="37">
        <v>8685</v>
      </c>
      <c r="AE16" s="14" t="s">
        <v>129</v>
      </c>
      <c r="AF16" s="11">
        <v>21.873999999999999</v>
      </c>
      <c r="AG16" s="8">
        <f t="shared" si="1"/>
        <v>87.495999999999995</v>
      </c>
      <c r="AH16" s="8">
        <f t="shared" si="4"/>
        <v>21.955680000000001</v>
      </c>
      <c r="AI16" s="8">
        <f t="shared" si="2"/>
        <v>87.822720000000004</v>
      </c>
      <c r="AJ16" s="8">
        <f t="shared" si="3"/>
        <v>1.0037341135594771</v>
      </c>
      <c r="AK16" s="8"/>
    </row>
    <row r="17" spans="1:38" x14ac:dyDescent="0.3">
      <c r="A17">
        <v>201</v>
      </c>
      <c r="B17">
        <v>16</v>
      </c>
      <c r="C17" s="2">
        <v>3</v>
      </c>
      <c r="D17" s="6" t="s">
        <v>613</v>
      </c>
      <c r="E17">
        <v>1</v>
      </c>
      <c r="F17" s="2" t="s">
        <v>386</v>
      </c>
      <c r="G17" t="s">
        <v>387</v>
      </c>
      <c r="H17">
        <v>2</v>
      </c>
      <c r="I17" s="2">
        <v>5</v>
      </c>
      <c r="J17" t="str">
        <f>W17</f>
        <v>T-113605_Standard</v>
      </c>
      <c r="K17">
        <f>Y17</f>
        <v>20</v>
      </c>
      <c r="U17" s="2">
        <f t="shared" si="0"/>
        <v>40</v>
      </c>
      <c r="V17" s="12" t="s">
        <v>396</v>
      </c>
      <c r="W17" s="12" t="s">
        <v>397</v>
      </c>
      <c r="X17" s="1" t="s">
        <v>108</v>
      </c>
      <c r="Y17" s="1">
        <v>20</v>
      </c>
      <c r="Z17" s="1" t="s">
        <v>599</v>
      </c>
      <c r="AA17" s="1" t="s">
        <v>131</v>
      </c>
      <c r="AB17" s="37">
        <v>4</v>
      </c>
      <c r="AC17" s="37">
        <v>256</v>
      </c>
      <c r="AD17" s="37">
        <v>280</v>
      </c>
      <c r="AE17" s="14" t="s">
        <v>129</v>
      </c>
      <c r="AF17" s="11">
        <v>2.3010000000000002</v>
      </c>
      <c r="AG17" s="8">
        <f t="shared" si="1"/>
        <v>92.04</v>
      </c>
      <c r="AH17" s="8">
        <f t="shared" si="4"/>
        <v>2.2937599999999998</v>
      </c>
      <c r="AI17" s="8">
        <f t="shared" si="2"/>
        <v>91.750399999999985</v>
      </c>
      <c r="AJ17" s="8">
        <f t="shared" si="3"/>
        <v>0.99685354193828746</v>
      </c>
      <c r="AK17" s="8"/>
      <c r="AL17" s="30">
        <v>2</v>
      </c>
    </row>
    <row r="18" spans="1:38" x14ac:dyDescent="0.3">
      <c r="A18">
        <v>213</v>
      </c>
      <c r="B18">
        <v>17</v>
      </c>
      <c r="C18" s="2">
        <v>3</v>
      </c>
      <c r="D18" s="6" t="s">
        <v>613</v>
      </c>
      <c r="E18">
        <v>1</v>
      </c>
      <c r="F18" s="2" t="s">
        <v>412</v>
      </c>
      <c r="G18" t="s">
        <v>413</v>
      </c>
      <c r="H18">
        <v>2</v>
      </c>
      <c r="I18" s="2">
        <v>5</v>
      </c>
      <c r="J18" t="str">
        <f>W18</f>
        <v>T-113605_Standard</v>
      </c>
      <c r="K18">
        <f>Y18</f>
        <v>10</v>
      </c>
      <c r="U18" s="2">
        <f t="shared" si="0"/>
        <v>20</v>
      </c>
      <c r="V18" s="12" t="s">
        <v>419</v>
      </c>
      <c r="W18" s="12" t="s">
        <v>397</v>
      </c>
      <c r="X18" s="1" t="s">
        <v>108</v>
      </c>
      <c r="Y18" s="1">
        <v>10</v>
      </c>
      <c r="Z18" s="1" t="s">
        <v>599</v>
      </c>
      <c r="AA18" s="1" t="s">
        <v>131</v>
      </c>
      <c r="AB18" s="37">
        <v>4</v>
      </c>
      <c r="AC18" s="37">
        <v>256</v>
      </c>
      <c r="AD18" s="37">
        <v>280</v>
      </c>
      <c r="AE18" s="14" t="s">
        <v>129</v>
      </c>
      <c r="AF18" s="11">
        <v>2.3010000000000002</v>
      </c>
      <c r="AG18" s="8">
        <f t="shared" si="1"/>
        <v>46.02</v>
      </c>
      <c r="AH18" s="8">
        <f t="shared" si="4"/>
        <v>2.2937599999999998</v>
      </c>
      <c r="AI18" s="8">
        <f t="shared" si="2"/>
        <v>45.875199999999992</v>
      </c>
      <c r="AJ18" s="8">
        <f t="shared" si="3"/>
        <v>0.99685354193828746</v>
      </c>
      <c r="AK18" s="8"/>
      <c r="AL18" s="30">
        <v>2</v>
      </c>
    </row>
    <row r="19" spans="1:38" x14ac:dyDescent="0.3">
      <c r="A19">
        <v>527</v>
      </c>
      <c r="B19">
        <v>18</v>
      </c>
      <c r="C19" s="2">
        <v>5</v>
      </c>
      <c r="D19" s="6" t="s">
        <v>1040</v>
      </c>
      <c r="E19">
        <v>1</v>
      </c>
      <c r="F19" s="2">
        <v>1</v>
      </c>
      <c r="G19" t="s">
        <v>901</v>
      </c>
      <c r="H19">
        <v>3</v>
      </c>
      <c r="I19" s="2">
        <v>3</v>
      </c>
      <c r="J19" t="s">
        <v>982</v>
      </c>
      <c r="K19">
        <v>4</v>
      </c>
      <c r="L19" s="2">
        <v>8</v>
      </c>
      <c r="M19" t="str">
        <f>W19</f>
        <v>T-112684_Standard</v>
      </c>
      <c r="N19">
        <f>Y19</f>
        <v>2</v>
      </c>
      <c r="U19" s="2">
        <f t="shared" si="0"/>
        <v>24</v>
      </c>
      <c r="V19" s="12" t="s">
        <v>28</v>
      </c>
      <c r="W19" s="12" t="s">
        <v>1026</v>
      </c>
      <c r="X19" s="12" t="s">
        <v>108</v>
      </c>
      <c r="Y19" s="12">
        <v>2</v>
      </c>
      <c r="Z19" s="12" t="s">
        <v>599</v>
      </c>
      <c r="AA19" s="17" t="s">
        <v>131</v>
      </c>
      <c r="AB19" s="37">
        <v>4</v>
      </c>
      <c r="AC19" s="37">
        <v>260</v>
      </c>
      <c r="AD19" s="37">
        <v>520</v>
      </c>
      <c r="AE19" s="32" t="s">
        <v>129</v>
      </c>
      <c r="AF19" s="11">
        <v>1.4870000000000001</v>
      </c>
      <c r="AG19" s="8">
        <f t="shared" si="1"/>
        <v>35.688000000000002</v>
      </c>
      <c r="AH19" s="8">
        <f t="shared" si="4"/>
        <v>4.3263999999999996</v>
      </c>
      <c r="AI19" s="8">
        <f t="shared" si="2"/>
        <v>103.83359999999999</v>
      </c>
      <c r="AJ19" s="8">
        <f t="shared" si="3"/>
        <v>2.9094821788836578</v>
      </c>
      <c r="AK19" s="8"/>
    </row>
    <row r="20" spans="1:38" x14ac:dyDescent="0.3">
      <c r="A20">
        <v>358</v>
      </c>
      <c r="B20">
        <v>19</v>
      </c>
      <c r="C20" s="2">
        <v>4</v>
      </c>
      <c r="D20" s="6" t="s">
        <v>894</v>
      </c>
      <c r="E20">
        <v>1</v>
      </c>
      <c r="F20" s="2">
        <v>3</v>
      </c>
      <c r="G20" t="s">
        <v>747</v>
      </c>
      <c r="H20">
        <v>3</v>
      </c>
      <c r="I20" s="2">
        <v>1</v>
      </c>
      <c r="J20" t="s">
        <v>748</v>
      </c>
      <c r="K20">
        <v>1</v>
      </c>
      <c r="L20" s="2">
        <v>2</v>
      </c>
      <c r="M20" t="s">
        <v>749</v>
      </c>
      <c r="N20">
        <v>2</v>
      </c>
      <c r="O20" s="2">
        <v>1</v>
      </c>
      <c r="P20" t="str">
        <f t="shared" ref="P20:P25" si="5">W20</f>
        <v>T-115080_Sheet 1</v>
      </c>
      <c r="Q20">
        <f t="shared" ref="Q20:Q25" si="6">Y20</f>
        <v>1</v>
      </c>
      <c r="U20" s="2">
        <f t="shared" si="0"/>
        <v>6</v>
      </c>
      <c r="V20" s="1" t="s">
        <v>750</v>
      </c>
      <c r="W20" s="1" t="s">
        <v>751</v>
      </c>
      <c r="X20" s="1" t="s">
        <v>108</v>
      </c>
      <c r="Y20" s="1">
        <v>1</v>
      </c>
      <c r="Z20" s="1" t="s">
        <v>599</v>
      </c>
      <c r="AA20" s="1" t="s">
        <v>131</v>
      </c>
      <c r="AB20" s="38">
        <v>4</v>
      </c>
      <c r="AC20" s="38">
        <v>916</v>
      </c>
      <c r="AD20" s="38">
        <v>3824</v>
      </c>
      <c r="AE20" s="14" t="s">
        <v>129</v>
      </c>
      <c r="AF20" s="11">
        <v>103.105</v>
      </c>
      <c r="AG20" s="8">
        <f t="shared" si="1"/>
        <v>618.63</v>
      </c>
      <c r="AH20" s="8">
        <f t="shared" si="4"/>
        <v>112.089088</v>
      </c>
      <c r="AI20" s="8">
        <f t="shared" si="2"/>
        <v>672.53452800000002</v>
      </c>
      <c r="AJ20" s="8">
        <f t="shared" si="3"/>
        <v>1.0871353280636245</v>
      </c>
      <c r="AK20" s="8"/>
      <c r="AL20" s="30">
        <v>2</v>
      </c>
    </row>
    <row r="21" spans="1:38" x14ac:dyDescent="0.3">
      <c r="A21">
        <v>359</v>
      </c>
      <c r="B21">
        <v>20</v>
      </c>
      <c r="C21" s="2">
        <v>4</v>
      </c>
      <c r="D21" s="6" t="s">
        <v>894</v>
      </c>
      <c r="E21">
        <v>1</v>
      </c>
      <c r="F21" s="2">
        <v>3</v>
      </c>
      <c r="G21" t="s">
        <v>747</v>
      </c>
      <c r="H21">
        <v>3</v>
      </c>
      <c r="I21" s="2">
        <v>1</v>
      </c>
      <c r="J21" t="s">
        <v>748</v>
      </c>
      <c r="K21">
        <v>1</v>
      </c>
      <c r="L21" s="2">
        <v>2</v>
      </c>
      <c r="M21" t="s">
        <v>749</v>
      </c>
      <c r="N21">
        <v>2</v>
      </c>
      <c r="O21" s="2">
        <v>2</v>
      </c>
      <c r="P21" t="str">
        <f t="shared" si="5"/>
        <v>T-115080_Sheet 2</v>
      </c>
      <c r="Q21">
        <f t="shared" si="6"/>
        <v>1</v>
      </c>
      <c r="U21" s="2">
        <f t="shared" si="0"/>
        <v>6</v>
      </c>
      <c r="V21" s="1" t="s">
        <v>752</v>
      </c>
      <c r="W21" s="1" t="s">
        <v>753</v>
      </c>
      <c r="X21" s="1" t="s">
        <v>108</v>
      </c>
      <c r="Y21" s="1">
        <v>1</v>
      </c>
      <c r="Z21" s="1" t="s">
        <v>599</v>
      </c>
      <c r="AA21" s="1" t="s">
        <v>131</v>
      </c>
      <c r="AB21" s="38">
        <v>4</v>
      </c>
      <c r="AC21" s="38">
        <v>923</v>
      </c>
      <c r="AD21" s="38">
        <v>3172</v>
      </c>
      <c r="AE21" s="14" t="s">
        <v>129</v>
      </c>
      <c r="AF21" s="11">
        <v>77.626000000000005</v>
      </c>
      <c r="AG21" s="8">
        <f t="shared" si="1"/>
        <v>465.75600000000003</v>
      </c>
      <c r="AH21" s="8">
        <f t="shared" si="4"/>
        <v>93.688192000000001</v>
      </c>
      <c r="AI21" s="8">
        <f t="shared" si="2"/>
        <v>562.12915199999998</v>
      </c>
      <c r="AJ21" s="8">
        <f t="shared" si="3"/>
        <v>1.2069176822198746</v>
      </c>
      <c r="AK21" s="8"/>
      <c r="AL21" s="30">
        <v>2</v>
      </c>
    </row>
    <row r="22" spans="1:38" x14ac:dyDescent="0.3">
      <c r="A22">
        <v>371</v>
      </c>
      <c r="B22">
        <v>21</v>
      </c>
      <c r="C22" s="2">
        <v>4</v>
      </c>
      <c r="D22" s="6" t="s">
        <v>894</v>
      </c>
      <c r="E22">
        <v>1</v>
      </c>
      <c r="F22" s="2">
        <v>3</v>
      </c>
      <c r="G22" t="s">
        <v>747</v>
      </c>
      <c r="H22">
        <v>3</v>
      </c>
      <c r="I22" s="2">
        <v>1</v>
      </c>
      <c r="J22" t="s">
        <v>748</v>
      </c>
      <c r="K22">
        <v>1</v>
      </c>
      <c r="L22" s="2">
        <v>3</v>
      </c>
      <c r="M22" t="s">
        <v>776</v>
      </c>
      <c r="N22">
        <v>1</v>
      </c>
      <c r="O22" s="2">
        <v>1</v>
      </c>
      <c r="P22" t="str">
        <f t="shared" si="5"/>
        <v>T-115104_Sheet 1</v>
      </c>
      <c r="Q22">
        <f t="shared" si="6"/>
        <v>1</v>
      </c>
      <c r="U22" s="2">
        <f t="shared" si="0"/>
        <v>3</v>
      </c>
      <c r="V22" s="1" t="s">
        <v>777</v>
      </c>
      <c r="W22" s="1" t="s">
        <v>778</v>
      </c>
      <c r="X22" s="1" t="s">
        <v>108</v>
      </c>
      <c r="Y22" s="1">
        <v>1</v>
      </c>
      <c r="Z22" s="1" t="s">
        <v>599</v>
      </c>
      <c r="AA22" s="1" t="s">
        <v>131</v>
      </c>
      <c r="AB22" s="38">
        <v>4</v>
      </c>
      <c r="AC22" s="38">
        <v>987</v>
      </c>
      <c r="AD22" s="38">
        <v>4356</v>
      </c>
      <c r="AE22" s="14" t="s">
        <v>129</v>
      </c>
      <c r="AF22" s="11">
        <v>130.20699999999999</v>
      </c>
      <c r="AG22" s="8">
        <f t="shared" si="1"/>
        <v>390.62099999999998</v>
      </c>
      <c r="AH22" s="8">
        <f t="shared" si="4"/>
        <v>137.579904</v>
      </c>
      <c r="AI22" s="8">
        <f t="shared" si="2"/>
        <v>412.739712</v>
      </c>
      <c r="AJ22" s="8">
        <f t="shared" si="3"/>
        <v>1.0566244825547013</v>
      </c>
      <c r="AK22" s="8"/>
      <c r="AL22" s="30">
        <v>2</v>
      </c>
    </row>
    <row r="23" spans="1:38" x14ac:dyDescent="0.3">
      <c r="A23">
        <v>383</v>
      </c>
      <c r="B23">
        <v>22</v>
      </c>
      <c r="C23" s="2">
        <v>4</v>
      </c>
      <c r="D23" s="6" t="s">
        <v>894</v>
      </c>
      <c r="E23">
        <v>1</v>
      </c>
      <c r="F23" s="2">
        <v>3</v>
      </c>
      <c r="G23" t="s">
        <v>747</v>
      </c>
      <c r="H23">
        <v>3</v>
      </c>
      <c r="I23" s="2">
        <v>1</v>
      </c>
      <c r="J23" t="s">
        <v>748</v>
      </c>
      <c r="K23">
        <v>1</v>
      </c>
      <c r="L23" s="2">
        <v>4</v>
      </c>
      <c r="M23" t="s">
        <v>801</v>
      </c>
      <c r="N23">
        <v>1</v>
      </c>
      <c r="O23" s="2">
        <v>1</v>
      </c>
      <c r="P23" t="str">
        <f t="shared" si="5"/>
        <v>T-115104_Sheet 1</v>
      </c>
      <c r="Q23">
        <f t="shared" si="6"/>
        <v>1</v>
      </c>
      <c r="U23" s="2">
        <f t="shared" si="0"/>
        <v>3</v>
      </c>
      <c r="V23" s="1" t="s">
        <v>802</v>
      </c>
      <c r="W23" s="1" t="s">
        <v>778</v>
      </c>
      <c r="X23" s="1" t="s">
        <v>108</v>
      </c>
      <c r="Y23" s="1">
        <v>1</v>
      </c>
      <c r="Z23" s="1" t="s">
        <v>599</v>
      </c>
      <c r="AA23" s="1" t="s">
        <v>131</v>
      </c>
      <c r="AB23" s="38">
        <v>4</v>
      </c>
      <c r="AC23" s="38">
        <v>987</v>
      </c>
      <c r="AD23" s="38">
        <v>4356</v>
      </c>
      <c r="AE23" s="14" t="s">
        <v>129</v>
      </c>
      <c r="AF23" s="11">
        <v>130.20699999999999</v>
      </c>
      <c r="AG23" s="8">
        <f t="shared" si="1"/>
        <v>390.62099999999998</v>
      </c>
      <c r="AH23" s="8">
        <f t="shared" si="4"/>
        <v>137.579904</v>
      </c>
      <c r="AI23" s="8">
        <f t="shared" si="2"/>
        <v>412.739712</v>
      </c>
      <c r="AJ23" s="8">
        <f t="shared" si="3"/>
        <v>1.0566244825547013</v>
      </c>
      <c r="AK23" s="8"/>
      <c r="AL23" s="30">
        <v>2</v>
      </c>
    </row>
    <row r="24" spans="1:38" x14ac:dyDescent="0.3">
      <c r="A24">
        <v>372</v>
      </c>
      <c r="B24">
        <v>23</v>
      </c>
      <c r="C24" s="2">
        <v>4</v>
      </c>
      <c r="D24" s="6" t="s">
        <v>894</v>
      </c>
      <c r="E24">
        <v>1</v>
      </c>
      <c r="F24" s="2">
        <v>3</v>
      </c>
      <c r="G24" t="s">
        <v>747</v>
      </c>
      <c r="H24">
        <v>3</v>
      </c>
      <c r="I24" s="2">
        <v>1</v>
      </c>
      <c r="J24" t="s">
        <v>748</v>
      </c>
      <c r="K24">
        <v>1</v>
      </c>
      <c r="L24" s="2">
        <v>3</v>
      </c>
      <c r="M24" t="s">
        <v>776</v>
      </c>
      <c r="N24">
        <v>1</v>
      </c>
      <c r="O24" s="2">
        <v>2</v>
      </c>
      <c r="P24" t="str">
        <f t="shared" si="5"/>
        <v>T-115104_Sheet 2</v>
      </c>
      <c r="Q24">
        <f t="shared" si="6"/>
        <v>1</v>
      </c>
      <c r="U24" s="2">
        <f t="shared" si="0"/>
        <v>3</v>
      </c>
      <c r="V24" s="1" t="s">
        <v>779</v>
      </c>
      <c r="W24" s="1" t="s">
        <v>780</v>
      </c>
      <c r="X24" s="1" t="s">
        <v>108</v>
      </c>
      <c r="Y24" s="1">
        <v>1</v>
      </c>
      <c r="Z24" s="1" t="s">
        <v>599</v>
      </c>
      <c r="AA24" s="1" t="s">
        <v>131</v>
      </c>
      <c r="AB24" s="38">
        <v>4</v>
      </c>
      <c r="AC24" s="38">
        <v>989</v>
      </c>
      <c r="AD24" s="38">
        <v>3925</v>
      </c>
      <c r="AE24" s="14" t="s">
        <v>129</v>
      </c>
      <c r="AF24" s="11">
        <v>112.967</v>
      </c>
      <c r="AG24" s="8">
        <f t="shared" si="1"/>
        <v>338.90100000000001</v>
      </c>
      <c r="AH24" s="8">
        <f t="shared" si="4"/>
        <v>124.2184</v>
      </c>
      <c r="AI24" s="8">
        <f t="shared" si="2"/>
        <v>372.65520000000004</v>
      </c>
      <c r="AJ24" s="8">
        <f t="shared" si="3"/>
        <v>1.0995989979374508</v>
      </c>
      <c r="AK24" s="8"/>
      <c r="AL24" s="30">
        <v>2</v>
      </c>
    </row>
    <row r="25" spans="1:38" x14ac:dyDescent="0.3">
      <c r="A25">
        <v>384</v>
      </c>
      <c r="B25">
        <v>24</v>
      </c>
      <c r="C25" s="2">
        <v>4</v>
      </c>
      <c r="D25" s="6" t="s">
        <v>894</v>
      </c>
      <c r="E25">
        <v>1</v>
      </c>
      <c r="F25" s="2">
        <v>3</v>
      </c>
      <c r="G25" t="s">
        <v>747</v>
      </c>
      <c r="H25">
        <v>3</v>
      </c>
      <c r="I25" s="2">
        <v>1</v>
      </c>
      <c r="J25" t="s">
        <v>748</v>
      </c>
      <c r="K25">
        <v>1</v>
      </c>
      <c r="L25" s="2">
        <v>4</v>
      </c>
      <c r="M25" t="s">
        <v>801</v>
      </c>
      <c r="N25">
        <v>1</v>
      </c>
      <c r="O25" s="2">
        <v>2</v>
      </c>
      <c r="P25" t="str">
        <f t="shared" si="5"/>
        <v>T-115104_Sheet 2</v>
      </c>
      <c r="Q25">
        <f t="shared" si="6"/>
        <v>1</v>
      </c>
      <c r="U25" s="2">
        <f t="shared" si="0"/>
        <v>3</v>
      </c>
      <c r="V25" s="1" t="s">
        <v>803</v>
      </c>
      <c r="W25" s="1" t="s">
        <v>780</v>
      </c>
      <c r="X25" s="1" t="s">
        <v>108</v>
      </c>
      <c r="Y25" s="1">
        <v>1</v>
      </c>
      <c r="Z25" s="1" t="s">
        <v>599</v>
      </c>
      <c r="AA25" s="1" t="s">
        <v>131</v>
      </c>
      <c r="AB25" s="38">
        <v>4</v>
      </c>
      <c r="AC25" s="38">
        <v>989</v>
      </c>
      <c r="AD25" s="38">
        <v>3925</v>
      </c>
      <c r="AE25" s="14" t="s">
        <v>129</v>
      </c>
      <c r="AF25" s="11">
        <v>112.967</v>
      </c>
      <c r="AG25" s="8">
        <f t="shared" si="1"/>
        <v>338.90100000000001</v>
      </c>
      <c r="AH25" s="8">
        <f t="shared" si="4"/>
        <v>124.2184</v>
      </c>
      <c r="AI25" s="8">
        <f t="shared" si="2"/>
        <v>372.65520000000004</v>
      </c>
      <c r="AJ25" s="8">
        <f t="shared" si="3"/>
        <v>1.0995989979374508</v>
      </c>
      <c r="AK25" s="8"/>
      <c r="AL25" s="30">
        <v>2</v>
      </c>
    </row>
    <row r="26" spans="1:38" x14ac:dyDescent="0.3">
      <c r="A26">
        <v>2</v>
      </c>
      <c r="B26">
        <v>25</v>
      </c>
      <c r="C26" s="2">
        <v>1</v>
      </c>
      <c r="D26" t="s">
        <v>113</v>
      </c>
      <c r="E26">
        <v>1</v>
      </c>
      <c r="F26" s="2">
        <v>2</v>
      </c>
      <c r="G26" t="s">
        <v>60</v>
      </c>
      <c r="H26">
        <v>1</v>
      </c>
      <c r="I26" s="2">
        <v>2</v>
      </c>
      <c r="J26" t="str">
        <f>W26</f>
        <v>T-114248_Mitte</v>
      </c>
      <c r="K26">
        <f>Y26</f>
        <v>1</v>
      </c>
      <c r="U26" s="2">
        <f t="shared" si="0"/>
        <v>1</v>
      </c>
      <c r="V26" s="1" t="s">
        <v>6</v>
      </c>
      <c r="W26" s="1" t="s">
        <v>62</v>
      </c>
      <c r="X26" s="1" t="s">
        <v>108</v>
      </c>
      <c r="Y26" s="1">
        <v>1</v>
      </c>
      <c r="Z26" s="1"/>
      <c r="AA26" s="1" t="s">
        <v>131</v>
      </c>
      <c r="AB26" s="38">
        <v>4</v>
      </c>
      <c r="AC26" s="38">
        <v>1080</v>
      </c>
      <c r="AD26" s="38">
        <v>3450</v>
      </c>
      <c r="AE26" s="14" t="s">
        <v>129</v>
      </c>
      <c r="AF26" s="8">
        <v>119.224</v>
      </c>
      <c r="AG26" s="8">
        <f t="shared" si="1"/>
        <v>119.224</v>
      </c>
      <c r="AH26" s="8">
        <f t="shared" si="4"/>
        <v>119.232</v>
      </c>
      <c r="AI26" s="8">
        <f t="shared" si="2"/>
        <v>119.232</v>
      </c>
      <c r="AJ26" s="8">
        <f t="shared" si="3"/>
        <v>1.0000671005837751</v>
      </c>
      <c r="AK26" s="8"/>
    </row>
    <row r="27" spans="1:38" x14ac:dyDescent="0.3">
      <c r="A27">
        <v>18</v>
      </c>
      <c r="B27">
        <v>26</v>
      </c>
      <c r="C27" s="2">
        <v>1</v>
      </c>
      <c r="D27" t="s">
        <v>113</v>
      </c>
      <c r="E27">
        <v>1</v>
      </c>
      <c r="F27" s="2">
        <v>3</v>
      </c>
      <c r="G27" t="s">
        <v>77</v>
      </c>
      <c r="H27">
        <v>1</v>
      </c>
      <c r="I27" s="2">
        <v>2</v>
      </c>
      <c r="J27" t="str">
        <f>W27</f>
        <v>T-114254_Mitte</v>
      </c>
      <c r="K27">
        <f>Y27</f>
        <v>1</v>
      </c>
      <c r="U27" s="2">
        <f t="shared" si="0"/>
        <v>1</v>
      </c>
      <c r="V27" s="1" t="s">
        <v>22</v>
      </c>
      <c r="W27" s="1" t="s">
        <v>79</v>
      </c>
      <c r="X27" s="1" t="s">
        <v>108</v>
      </c>
      <c r="Y27" s="1">
        <v>1</v>
      </c>
      <c r="Z27" s="1"/>
      <c r="AA27" s="1" t="s">
        <v>131</v>
      </c>
      <c r="AB27" s="38">
        <v>4</v>
      </c>
      <c r="AC27" s="38">
        <v>1080</v>
      </c>
      <c r="AD27" s="38">
        <v>3700</v>
      </c>
      <c r="AE27" s="14" t="s">
        <v>129</v>
      </c>
      <c r="AF27" s="8">
        <v>127.345</v>
      </c>
      <c r="AG27" s="8">
        <f t="shared" si="1"/>
        <v>127.345</v>
      </c>
      <c r="AH27" s="8">
        <f t="shared" si="4"/>
        <v>127.872</v>
      </c>
      <c r="AI27" s="8">
        <f t="shared" si="2"/>
        <v>127.872</v>
      </c>
      <c r="AJ27" s="8">
        <f t="shared" si="3"/>
        <v>1.0041383642859947</v>
      </c>
      <c r="AK27" s="8"/>
    </row>
    <row r="28" spans="1:38" x14ac:dyDescent="0.3">
      <c r="A28">
        <v>157</v>
      </c>
      <c r="B28">
        <v>27</v>
      </c>
      <c r="C28" s="2">
        <v>2</v>
      </c>
      <c r="D28" s="6" t="s">
        <v>320</v>
      </c>
      <c r="E28">
        <v>1</v>
      </c>
      <c r="F28" s="2">
        <v>12</v>
      </c>
      <c r="G28" t="s">
        <v>270</v>
      </c>
      <c r="H28">
        <v>1</v>
      </c>
      <c r="I28" s="2">
        <v>6</v>
      </c>
      <c r="J28" t="str">
        <f>W28</f>
        <v>T-113286_Standard</v>
      </c>
      <c r="K28">
        <f>Y28</f>
        <v>1</v>
      </c>
      <c r="L28"/>
      <c r="U28" s="2">
        <f t="shared" si="0"/>
        <v>1</v>
      </c>
      <c r="V28" s="10" t="s">
        <v>306</v>
      </c>
      <c r="W28" s="10" t="s">
        <v>307</v>
      </c>
      <c r="X28" s="10" t="s">
        <v>108</v>
      </c>
      <c r="Y28" s="10">
        <v>1</v>
      </c>
      <c r="Z28" s="10"/>
      <c r="AA28" s="10" t="s">
        <v>131</v>
      </c>
      <c r="AB28" s="37">
        <v>4</v>
      </c>
      <c r="AC28" s="37">
        <v>1223</v>
      </c>
      <c r="AD28" s="39">
        <v>1991</v>
      </c>
      <c r="AE28" s="14" t="s">
        <v>129</v>
      </c>
      <c r="AF28" s="11">
        <v>46.759</v>
      </c>
      <c r="AG28" s="8">
        <f t="shared" si="1"/>
        <v>46.759</v>
      </c>
      <c r="AH28" s="8">
        <f t="shared" si="4"/>
        <v>77.919775999999999</v>
      </c>
      <c r="AI28" s="8">
        <f t="shared" si="2"/>
        <v>77.919775999999999</v>
      </c>
      <c r="AJ28" s="8">
        <f t="shared" si="3"/>
        <v>1.6664123698111593</v>
      </c>
      <c r="AK28" s="8"/>
      <c r="AL28">
        <v>2</v>
      </c>
    </row>
    <row r="29" spans="1:38" x14ac:dyDescent="0.3">
      <c r="A29">
        <v>158</v>
      </c>
      <c r="B29">
        <v>28</v>
      </c>
      <c r="C29" s="2">
        <v>2</v>
      </c>
      <c r="D29" s="6" t="s">
        <v>320</v>
      </c>
      <c r="E29">
        <v>1</v>
      </c>
      <c r="F29" s="2">
        <v>12</v>
      </c>
      <c r="G29" t="s">
        <v>270</v>
      </c>
      <c r="H29">
        <v>1</v>
      </c>
      <c r="I29" s="2">
        <v>7</v>
      </c>
      <c r="J29" t="str">
        <f>W29</f>
        <v>T-113504_Standard</v>
      </c>
      <c r="K29">
        <f>Y29</f>
        <v>1</v>
      </c>
      <c r="L29"/>
      <c r="U29" s="2">
        <f t="shared" si="0"/>
        <v>1</v>
      </c>
      <c r="V29" s="10" t="s">
        <v>308</v>
      </c>
      <c r="W29" s="10" t="s">
        <v>309</v>
      </c>
      <c r="X29" s="10" t="s">
        <v>108</v>
      </c>
      <c r="Y29" s="10">
        <v>1</v>
      </c>
      <c r="Z29" s="10"/>
      <c r="AA29" s="10" t="s">
        <v>131</v>
      </c>
      <c r="AB29" s="37">
        <v>4</v>
      </c>
      <c r="AC29" s="37">
        <v>1223</v>
      </c>
      <c r="AD29" s="39">
        <v>1991</v>
      </c>
      <c r="AE29" s="14" t="s">
        <v>129</v>
      </c>
      <c r="AF29" s="11">
        <v>46.759</v>
      </c>
      <c r="AG29" s="8">
        <f t="shared" si="1"/>
        <v>46.759</v>
      </c>
      <c r="AH29" s="8">
        <f t="shared" si="4"/>
        <v>77.919775999999999</v>
      </c>
      <c r="AI29" s="8">
        <f t="shared" si="2"/>
        <v>77.919775999999999</v>
      </c>
      <c r="AJ29" s="8">
        <f t="shared" si="3"/>
        <v>1.6664123698111593</v>
      </c>
      <c r="AK29" s="8"/>
      <c r="AL29">
        <v>2</v>
      </c>
    </row>
    <row r="30" spans="1:38" x14ac:dyDescent="0.3">
      <c r="A30">
        <v>140</v>
      </c>
      <c r="B30">
        <v>29</v>
      </c>
      <c r="C30" s="2">
        <v>2</v>
      </c>
      <c r="D30" s="6" t="s">
        <v>320</v>
      </c>
      <c r="E30">
        <v>1</v>
      </c>
      <c r="F30" s="2">
        <v>12</v>
      </c>
      <c r="G30" t="s">
        <v>270</v>
      </c>
      <c r="H30">
        <v>1</v>
      </c>
      <c r="I30" s="2">
        <v>1</v>
      </c>
      <c r="J30" t="s">
        <v>271</v>
      </c>
      <c r="K30">
        <v>1</v>
      </c>
      <c r="L30" s="2">
        <v>1</v>
      </c>
      <c r="M30" t="str">
        <f>W30</f>
        <v>T-113288_Standard</v>
      </c>
      <c r="N30">
        <f>Y30</f>
        <v>1</v>
      </c>
      <c r="U30" s="2">
        <f t="shared" si="0"/>
        <v>1</v>
      </c>
      <c r="V30" s="10" t="s">
        <v>272</v>
      </c>
      <c r="W30" s="10" t="s">
        <v>273</v>
      </c>
      <c r="X30" s="10" t="s">
        <v>108</v>
      </c>
      <c r="Y30" s="10">
        <v>1</v>
      </c>
      <c r="Z30" s="10"/>
      <c r="AA30" s="10" t="s">
        <v>131</v>
      </c>
      <c r="AB30" s="37">
        <v>4</v>
      </c>
      <c r="AC30" s="37">
        <v>1256</v>
      </c>
      <c r="AD30" s="39">
        <v>3086</v>
      </c>
      <c r="AE30" s="14" t="s">
        <v>129</v>
      </c>
      <c r="AF30" s="11">
        <v>105.268</v>
      </c>
      <c r="AG30" s="8">
        <f t="shared" si="1"/>
        <v>105.268</v>
      </c>
      <c r="AH30" s="8">
        <f t="shared" si="4"/>
        <v>124.032512</v>
      </c>
      <c r="AI30" s="8">
        <f t="shared" si="2"/>
        <v>124.032512</v>
      </c>
      <c r="AJ30" s="8">
        <f t="shared" si="3"/>
        <v>1.1782546642854428</v>
      </c>
      <c r="AK30" s="8"/>
      <c r="AL30">
        <v>2</v>
      </c>
    </row>
    <row r="31" spans="1:38" x14ac:dyDescent="0.3">
      <c r="A31">
        <v>155</v>
      </c>
      <c r="B31">
        <v>30</v>
      </c>
      <c r="C31" s="2">
        <v>2</v>
      </c>
      <c r="D31" s="6" t="s">
        <v>320</v>
      </c>
      <c r="E31">
        <v>1</v>
      </c>
      <c r="F31" s="2">
        <v>12</v>
      </c>
      <c r="G31" t="s">
        <v>270</v>
      </c>
      <c r="H31">
        <v>1</v>
      </c>
      <c r="I31" s="2">
        <v>4</v>
      </c>
      <c r="J31" t="str">
        <f>W31</f>
        <v>T-113283_Standard</v>
      </c>
      <c r="K31">
        <f>Y31</f>
        <v>1</v>
      </c>
      <c r="L31"/>
      <c r="U31" s="2">
        <f t="shared" si="0"/>
        <v>1</v>
      </c>
      <c r="V31" s="10" t="s">
        <v>302</v>
      </c>
      <c r="W31" s="10" t="s">
        <v>303</v>
      </c>
      <c r="X31" s="10" t="s">
        <v>108</v>
      </c>
      <c r="Y31" s="10">
        <v>1</v>
      </c>
      <c r="Z31" s="10"/>
      <c r="AA31" s="10" t="s">
        <v>131</v>
      </c>
      <c r="AB31" s="37">
        <v>4</v>
      </c>
      <c r="AC31" s="37">
        <v>1258</v>
      </c>
      <c r="AD31" s="39">
        <v>1506</v>
      </c>
      <c r="AE31" s="14" t="s">
        <v>129</v>
      </c>
      <c r="AF31" s="11">
        <v>33.241999999999997</v>
      </c>
      <c r="AG31" s="8">
        <f t="shared" si="1"/>
        <v>33.241999999999997</v>
      </c>
      <c r="AH31" s="8">
        <f t="shared" si="4"/>
        <v>60.625535999999997</v>
      </c>
      <c r="AI31" s="8">
        <f t="shared" si="2"/>
        <v>60.625535999999997</v>
      </c>
      <c r="AJ31" s="8">
        <f t="shared" si="3"/>
        <v>1.823763191143734</v>
      </c>
      <c r="AK31" s="8"/>
      <c r="AL31">
        <v>1</v>
      </c>
    </row>
    <row r="32" spans="1:38" x14ac:dyDescent="0.3">
      <c r="A32">
        <v>156</v>
      </c>
      <c r="B32">
        <v>31</v>
      </c>
      <c r="C32" s="2">
        <v>2</v>
      </c>
      <c r="D32" s="6" t="s">
        <v>320</v>
      </c>
      <c r="E32">
        <v>1</v>
      </c>
      <c r="F32" s="2">
        <v>12</v>
      </c>
      <c r="G32" t="s">
        <v>270</v>
      </c>
      <c r="H32">
        <v>1</v>
      </c>
      <c r="I32" s="2">
        <v>5</v>
      </c>
      <c r="J32" t="str">
        <f>W32</f>
        <v>T-113503_Standard</v>
      </c>
      <c r="K32">
        <f>Y32</f>
        <v>1</v>
      </c>
      <c r="L32"/>
      <c r="U32" s="2">
        <f t="shared" si="0"/>
        <v>1</v>
      </c>
      <c r="V32" s="10" t="s">
        <v>304</v>
      </c>
      <c r="W32" s="10" t="s">
        <v>305</v>
      </c>
      <c r="X32" s="10" t="s">
        <v>108</v>
      </c>
      <c r="Y32" s="10">
        <v>1</v>
      </c>
      <c r="Z32" s="10"/>
      <c r="AA32" s="10" t="s">
        <v>131</v>
      </c>
      <c r="AB32" s="37">
        <v>4</v>
      </c>
      <c r="AC32" s="37">
        <v>1258</v>
      </c>
      <c r="AD32" s="39">
        <v>1506</v>
      </c>
      <c r="AE32" s="14" t="s">
        <v>129</v>
      </c>
      <c r="AF32" s="11">
        <v>33.241999999999997</v>
      </c>
      <c r="AG32" s="8">
        <f t="shared" si="1"/>
        <v>33.241999999999997</v>
      </c>
      <c r="AH32" s="8">
        <f t="shared" si="4"/>
        <v>60.625535999999997</v>
      </c>
      <c r="AI32" s="8">
        <f t="shared" si="2"/>
        <v>60.625535999999997</v>
      </c>
      <c r="AJ32" s="8">
        <f t="shared" si="3"/>
        <v>1.823763191143734</v>
      </c>
      <c r="AK32" s="8"/>
      <c r="AL32">
        <v>1</v>
      </c>
    </row>
    <row r="33" spans="1:38" x14ac:dyDescent="0.3">
      <c r="A33">
        <v>360</v>
      </c>
      <c r="B33">
        <v>32</v>
      </c>
      <c r="C33" s="2">
        <v>4</v>
      </c>
      <c r="D33" s="6" t="s">
        <v>894</v>
      </c>
      <c r="E33">
        <v>1</v>
      </c>
      <c r="F33" s="2">
        <v>3</v>
      </c>
      <c r="G33" t="s">
        <v>747</v>
      </c>
      <c r="H33">
        <v>3</v>
      </c>
      <c r="I33" s="2">
        <v>1</v>
      </c>
      <c r="J33" t="s">
        <v>748</v>
      </c>
      <c r="K33">
        <v>1</v>
      </c>
      <c r="L33" s="2">
        <v>2</v>
      </c>
      <c r="M33" t="s">
        <v>749</v>
      </c>
      <c r="N33">
        <v>2</v>
      </c>
      <c r="O33" s="2">
        <v>3</v>
      </c>
      <c r="P33" t="str">
        <f>W33</f>
        <v>T-115080_Sheet 3</v>
      </c>
      <c r="Q33">
        <f>Y33</f>
        <v>1</v>
      </c>
      <c r="U33" s="2">
        <f t="shared" si="0"/>
        <v>6</v>
      </c>
      <c r="V33" s="1" t="s">
        <v>754</v>
      </c>
      <c r="W33" s="1" t="s">
        <v>755</v>
      </c>
      <c r="X33" s="1" t="s">
        <v>108</v>
      </c>
      <c r="Y33" s="1">
        <v>1</v>
      </c>
      <c r="Z33" s="1" t="s">
        <v>599</v>
      </c>
      <c r="AA33" s="1" t="s">
        <v>131</v>
      </c>
      <c r="AB33" s="38">
        <v>4</v>
      </c>
      <c r="AC33" s="38">
        <v>1264</v>
      </c>
      <c r="AD33" s="38">
        <v>2188</v>
      </c>
      <c r="AE33" s="14" t="s">
        <v>129</v>
      </c>
      <c r="AF33" s="11">
        <v>61.048000000000002</v>
      </c>
      <c r="AG33" s="8">
        <f t="shared" si="1"/>
        <v>366.28800000000001</v>
      </c>
      <c r="AH33" s="8">
        <f t="shared" si="4"/>
        <v>88.500224000000003</v>
      </c>
      <c r="AI33" s="8">
        <f t="shared" si="2"/>
        <v>531.00134400000002</v>
      </c>
      <c r="AJ33" s="8">
        <f t="shared" si="3"/>
        <v>1.4496826104049272</v>
      </c>
      <c r="AK33" s="8"/>
      <c r="AL33" s="30">
        <v>2</v>
      </c>
    </row>
    <row r="34" spans="1:38" x14ac:dyDescent="0.3">
      <c r="A34">
        <v>373</v>
      </c>
      <c r="B34">
        <v>33</v>
      </c>
      <c r="C34" s="2">
        <v>4</v>
      </c>
      <c r="D34" s="6" t="s">
        <v>894</v>
      </c>
      <c r="E34">
        <v>1</v>
      </c>
      <c r="F34" s="2">
        <v>3</v>
      </c>
      <c r="G34" t="s">
        <v>747</v>
      </c>
      <c r="H34">
        <v>3</v>
      </c>
      <c r="I34" s="2">
        <v>1</v>
      </c>
      <c r="J34" t="s">
        <v>748</v>
      </c>
      <c r="K34">
        <v>1</v>
      </c>
      <c r="L34" s="2">
        <v>3</v>
      </c>
      <c r="M34" t="s">
        <v>776</v>
      </c>
      <c r="N34">
        <v>1</v>
      </c>
      <c r="O34" s="2">
        <v>3</v>
      </c>
      <c r="P34" t="str">
        <f>W34</f>
        <v>T-115104_Sheet 4</v>
      </c>
      <c r="Q34">
        <f>Y34</f>
        <v>1</v>
      </c>
      <c r="U34" s="2">
        <f t="shared" ref="U34:U65" si="7">PRODUCT(E34,H34,K34,N34,Q34)</f>
        <v>3</v>
      </c>
      <c r="V34" s="1" t="s">
        <v>781</v>
      </c>
      <c r="W34" s="1" t="s">
        <v>782</v>
      </c>
      <c r="X34" s="1" t="s">
        <v>108</v>
      </c>
      <c r="Y34" s="1">
        <v>1</v>
      </c>
      <c r="Z34" s="1" t="s">
        <v>599</v>
      </c>
      <c r="AA34" s="1" t="s">
        <v>131</v>
      </c>
      <c r="AB34" s="38">
        <v>4</v>
      </c>
      <c r="AC34" s="38">
        <v>1373</v>
      </c>
      <c r="AD34" s="38">
        <v>3313</v>
      </c>
      <c r="AE34" s="14" t="s">
        <v>129</v>
      </c>
      <c r="AF34" s="11">
        <v>112.688</v>
      </c>
      <c r="AG34" s="8">
        <f t="shared" ref="AG34:AG65" si="8">AF34*U34</f>
        <v>338.06400000000002</v>
      </c>
      <c r="AH34" s="8">
        <f t="shared" si="4"/>
        <v>145.559968</v>
      </c>
      <c r="AI34" s="8">
        <f t="shared" ref="AI34:AI65" si="9">AH34*U34</f>
        <v>436.67990399999996</v>
      </c>
      <c r="AJ34" s="8">
        <f t="shared" ref="AJ34:AJ65" si="10">AI34/AG34</f>
        <v>1.2917077949737326</v>
      </c>
      <c r="AK34" s="8"/>
      <c r="AL34" s="30">
        <v>2</v>
      </c>
    </row>
    <row r="35" spans="1:38" x14ac:dyDescent="0.3">
      <c r="A35">
        <v>385</v>
      </c>
      <c r="B35">
        <v>34</v>
      </c>
      <c r="C35" s="2">
        <v>4</v>
      </c>
      <c r="D35" s="6" t="s">
        <v>894</v>
      </c>
      <c r="E35">
        <v>1</v>
      </c>
      <c r="F35" s="2">
        <v>3</v>
      </c>
      <c r="G35" t="s">
        <v>747</v>
      </c>
      <c r="H35">
        <v>3</v>
      </c>
      <c r="I35" s="2">
        <v>1</v>
      </c>
      <c r="J35" t="s">
        <v>748</v>
      </c>
      <c r="K35">
        <v>1</v>
      </c>
      <c r="L35" s="2">
        <v>4</v>
      </c>
      <c r="M35" t="s">
        <v>801</v>
      </c>
      <c r="N35">
        <v>1</v>
      </c>
      <c r="O35" s="2">
        <v>3</v>
      </c>
      <c r="P35" t="str">
        <f>W35</f>
        <v>T-115104_Sheet 3</v>
      </c>
      <c r="Q35">
        <f>Y35</f>
        <v>1</v>
      </c>
      <c r="U35" s="2">
        <f t="shared" si="7"/>
        <v>3</v>
      </c>
      <c r="V35" s="1" t="s">
        <v>804</v>
      </c>
      <c r="W35" s="1" t="s">
        <v>805</v>
      </c>
      <c r="X35" s="1" t="s">
        <v>108</v>
      </c>
      <c r="Y35" s="1">
        <v>1</v>
      </c>
      <c r="Z35" s="1" t="s">
        <v>599</v>
      </c>
      <c r="AA35" s="1" t="s">
        <v>131</v>
      </c>
      <c r="AB35" s="38">
        <v>4</v>
      </c>
      <c r="AC35" s="38">
        <v>1373</v>
      </c>
      <c r="AD35" s="38">
        <v>3313</v>
      </c>
      <c r="AE35" s="14" t="s">
        <v>129</v>
      </c>
      <c r="AF35" s="11">
        <v>126.354</v>
      </c>
      <c r="AG35" s="8">
        <f t="shared" si="8"/>
        <v>379.06200000000001</v>
      </c>
      <c r="AH35" s="8">
        <f t="shared" si="4"/>
        <v>145.559968</v>
      </c>
      <c r="AI35" s="8">
        <f t="shared" si="9"/>
        <v>436.67990399999996</v>
      </c>
      <c r="AJ35" s="8">
        <f t="shared" si="10"/>
        <v>1.1520012662836157</v>
      </c>
      <c r="AK35" s="8"/>
      <c r="AL35" s="30">
        <v>2</v>
      </c>
    </row>
    <row r="36" spans="1:38" x14ac:dyDescent="0.3">
      <c r="A36">
        <v>34</v>
      </c>
      <c r="B36">
        <v>35</v>
      </c>
      <c r="C36" s="2">
        <v>1</v>
      </c>
      <c r="D36" t="s">
        <v>113</v>
      </c>
      <c r="E36">
        <v>1</v>
      </c>
      <c r="F36" s="2">
        <v>4</v>
      </c>
      <c r="G36" t="s">
        <v>84</v>
      </c>
      <c r="H36">
        <v>2</v>
      </c>
      <c r="I36" s="2">
        <v>2</v>
      </c>
      <c r="J36" t="str">
        <f>W36</f>
        <v>T-114264_Oben Rechts</v>
      </c>
      <c r="K36">
        <f>Y36</f>
        <v>1</v>
      </c>
      <c r="U36" s="2">
        <f t="shared" si="7"/>
        <v>2</v>
      </c>
      <c r="V36" s="1" t="s">
        <v>39</v>
      </c>
      <c r="W36" s="1" t="s">
        <v>86</v>
      </c>
      <c r="X36" s="1" t="s">
        <v>108</v>
      </c>
      <c r="Y36" s="1">
        <v>1</v>
      </c>
      <c r="Z36" s="1"/>
      <c r="AA36" s="1" t="s">
        <v>131</v>
      </c>
      <c r="AB36" s="38">
        <v>4</v>
      </c>
      <c r="AC36" s="38">
        <v>1387</v>
      </c>
      <c r="AD36" s="38">
        <v>2635</v>
      </c>
      <c r="AE36" s="14" t="s">
        <v>129</v>
      </c>
      <c r="AF36" s="8">
        <v>95.915999999999997</v>
      </c>
      <c r="AG36" s="8">
        <f t="shared" si="8"/>
        <v>191.83199999999999</v>
      </c>
      <c r="AH36" s="8">
        <f t="shared" si="4"/>
        <v>116.95184</v>
      </c>
      <c r="AI36" s="8">
        <f t="shared" si="9"/>
        <v>233.90368000000001</v>
      </c>
      <c r="AJ36" s="8">
        <f t="shared" si="10"/>
        <v>1.2193152341632263</v>
      </c>
      <c r="AK36" s="8"/>
      <c r="AL36">
        <v>1</v>
      </c>
    </row>
    <row r="37" spans="1:38" x14ac:dyDescent="0.3">
      <c r="A37">
        <v>36</v>
      </c>
      <c r="B37">
        <v>36</v>
      </c>
      <c r="C37" s="2">
        <v>1</v>
      </c>
      <c r="D37" t="s">
        <v>113</v>
      </c>
      <c r="E37">
        <v>1</v>
      </c>
      <c r="F37" s="2">
        <v>4</v>
      </c>
      <c r="G37" t="s">
        <v>84</v>
      </c>
      <c r="H37">
        <v>2</v>
      </c>
      <c r="I37" s="2">
        <v>4</v>
      </c>
      <c r="J37" t="str">
        <f>W37</f>
        <v>T-114264_Oben Links</v>
      </c>
      <c r="K37">
        <f>Y37</f>
        <v>1</v>
      </c>
      <c r="U37" s="2">
        <f t="shared" si="7"/>
        <v>2</v>
      </c>
      <c r="V37" s="1" t="s">
        <v>41</v>
      </c>
      <c r="W37" s="1" t="s">
        <v>88</v>
      </c>
      <c r="X37" s="1" t="s">
        <v>108</v>
      </c>
      <c r="Y37" s="1">
        <v>1</v>
      </c>
      <c r="Z37" s="1"/>
      <c r="AA37" s="1" t="s">
        <v>131</v>
      </c>
      <c r="AB37" s="38">
        <v>4</v>
      </c>
      <c r="AC37" s="38">
        <v>1387</v>
      </c>
      <c r="AD37" s="38">
        <v>2635</v>
      </c>
      <c r="AE37" s="14" t="s">
        <v>129</v>
      </c>
      <c r="AF37" s="8">
        <v>95.915999999999997</v>
      </c>
      <c r="AG37" s="8">
        <f t="shared" si="8"/>
        <v>191.83199999999999</v>
      </c>
      <c r="AH37" s="8">
        <f t="shared" si="4"/>
        <v>116.95184</v>
      </c>
      <c r="AI37" s="8">
        <f t="shared" si="9"/>
        <v>233.90368000000001</v>
      </c>
      <c r="AJ37" s="8">
        <f t="shared" si="10"/>
        <v>1.2193152341632263</v>
      </c>
      <c r="AK37" s="8"/>
      <c r="AL37">
        <v>1</v>
      </c>
    </row>
    <row r="38" spans="1:38" x14ac:dyDescent="0.3">
      <c r="A38">
        <v>146</v>
      </c>
      <c r="B38">
        <v>37</v>
      </c>
      <c r="C38" s="2">
        <v>2</v>
      </c>
      <c r="D38" s="6" t="s">
        <v>320</v>
      </c>
      <c r="E38">
        <v>1</v>
      </c>
      <c r="F38" s="2">
        <v>12</v>
      </c>
      <c r="G38" t="s">
        <v>270</v>
      </c>
      <c r="H38">
        <v>1</v>
      </c>
      <c r="I38" s="2">
        <v>2</v>
      </c>
      <c r="J38" t="s">
        <v>283</v>
      </c>
      <c r="K38">
        <v>1</v>
      </c>
      <c r="L38" s="2">
        <v>1</v>
      </c>
      <c r="M38" t="str">
        <f>W38</f>
        <v>T-113281_Standard</v>
      </c>
      <c r="N38">
        <f>Y38</f>
        <v>1</v>
      </c>
      <c r="U38" s="2">
        <f t="shared" si="7"/>
        <v>1</v>
      </c>
      <c r="V38" s="10" t="s">
        <v>284</v>
      </c>
      <c r="W38" s="10" t="s">
        <v>285</v>
      </c>
      <c r="X38" s="10" t="s">
        <v>108</v>
      </c>
      <c r="Y38" s="10">
        <v>1</v>
      </c>
      <c r="Z38" s="10"/>
      <c r="AA38" s="10" t="s">
        <v>131</v>
      </c>
      <c r="AB38" s="37">
        <v>4</v>
      </c>
      <c r="AC38" s="37">
        <v>1404</v>
      </c>
      <c r="AD38" s="39">
        <v>1976</v>
      </c>
      <c r="AE38" s="14" t="s">
        <v>129</v>
      </c>
      <c r="AF38" s="11">
        <v>87.024000000000001</v>
      </c>
      <c r="AG38" s="8">
        <f t="shared" si="8"/>
        <v>87.024000000000001</v>
      </c>
      <c r="AH38" s="8">
        <f t="shared" ref="AH38:AH69" si="11">AB38*AC38*AD38*8/1000000</f>
        <v>88.777727999999996</v>
      </c>
      <c r="AI38" s="8">
        <f t="shared" si="9"/>
        <v>88.777727999999996</v>
      </c>
      <c r="AJ38" s="8">
        <f t="shared" si="10"/>
        <v>1.0201522338665194</v>
      </c>
      <c r="AK38" s="8"/>
      <c r="AL38">
        <v>3</v>
      </c>
    </row>
    <row r="39" spans="1:38" x14ac:dyDescent="0.3">
      <c r="A39">
        <v>33</v>
      </c>
      <c r="B39">
        <v>38</v>
      </c>
      <c r="C39" s="2">
        <v>1</v>
      </c>
      <c r="D39" t="s">
        <v>113</v>
      </c>
      <c r="E39">
        <v>1</v>
      </c>
      <c r="F39" s="2">
        <v>4</v>
      </c>
      <c r="G39" t="s">
        <v>84</v>
      </c>
      <c r="H39">
        <v>2</v>
      </c>
      <c r="I39" s="2">
        <v>1</v>
      </c>
      <c r="J39" t="str">
        <f t="shared" ref="J39:J51" si="12">W39</f>
        <v>T-114264_Oben Rechts 2</v>
      </c>
      <c r="K39">
        <f t="shared" ref="K39:K51" si="13">Y39</f>
        <v>1</v>
      </c>
      <c r="U39" s="2">
        <f t="shared" si="7"/>
        <v>2</v>
      </c>
      <c r="V39" s="1" t="s">
        <v>38</v>
      </c>
      <c r="W39" s="1" t="s">
        <v>85</v>
      </c>
      <c r="X39" s="1" t="s">
        <v>108</v>
      </c>
      <c r="Y39" s="1">
        <v>1</v>
      </c>
      <c r="Z39" s="1"/>
      <c r="AA39" s="1" t="s">
        <v>131</v>
      </c>
      <c r="AB39" s="38">
        <v>4</v>
      </c>
      <c r="AC39" s="38">
        <v>1447</v>
      </c>
      <c r="AD39" s="38">
        <v>1537</v>
      </c>
      <c r="AE39" s="14" t="s">
        <v>129</v>
      </c>
      <c r="AF39" s="8">
        <v>38.881999999999998</v>
      </c>
      <c r="AG39" s="8">
        <f t="shared" si="8"/>
        <v>77.763999999999996</v>
      </c>
      <c r="AH39" s="8">
        <f t="shared" si="11"/>
        <v>71.169247999999996</v>
      </c>
      <c r="AI39" s="8">
        <f t="shared" si="9"/>
        <v>142.33849599999999</v>
      </c>
      <c r="AJ39" s="8">
        <f t="shared" si="10"/>
        <v>1.8303906177665759</v>
      </c>
      <c r="AK39" s="8"/>
      <c r="AL39">
        <v>1</v>
      </c>
    </row>
    <row r="40" spans="1:38" x14ac:dyDescent="0.3">
      <c r="A40">
        <v>37</v>
      </c>
      <c r="B40">
        <v>39</v>
      </c>
      <c r="C40" s="2">
        <v>1</v>
      </c>
      <c r="D40" t="s">
        <v>113</v>
      </c>
      <c r="E40">
        <v>1</v>
      </c>
      <c r="F40" s="2">
        <v>4</v>
      </c>
      <c r="G40" t="s">
        <v>84</v>
      </c>
      <c r="H40">
        <v>2</v>
      </c>
      <c r="I40" s="2">
        <v>5</v>
      </c>
      <c r="J40" t="str">
        <f t="shared" si="12"/>
        <v>T-114264_Oben Links 2</v>
      </c>
      <c r="K40">
        <f t="shared" si="13"/>
        <v>1</v>
      </c>
      <c r="U40" s="2">
        <f t="shared" si="7"/>
        <v>2</v>
      </c>
      <c r="V40" s="1" t="s">
        <v>42</v>
      </c>
      <c r="W40" s="1" t="s">
        <v>89</v>
      </c>
      <c r="X40" s="1" t="s">
        <v>108</v>
      </c>
      <c r="Y40" s="1">
        <v>1</v>
      </c>
      <c r="Z40" s="1"/>
      <c r="AA40" s="1" t="s">
        <v>131</v>
      </c>
      <c r="AB40" s="38">
        <v>4</v>
      </c>
      <c r="AC40" s="38">
        <v>1447</v>
      </c>
      <c r="AD40" s="38">
        <v>1537</v>
      </c>
      <c r="AE40" s="14" t="s">
        <v>129</v>
      </c>
      <c r="AF40" s="8">
        <v>38.881999999999998</v>
      </c>
      <c r="AG40" s="8">
        <f t="shared" si="8"/>
        <v>77.763999999999996</v>
      </c>
      <c r="AH40" s="8">
        <f t="shared" si="11"/>
        <v>71.169247999999996</v>
      </c>
      <c r="AI40" s="8">
        <f t="shared" si="9"/>
        <v>142.33849599999999</v>
      </c>
      <c r="AJ40" s="8">
        <f t="shared" si="10"/>
        <v>1.8303906177665759</v>
      </c>
      <c r="AK40" s="8"/>
      <c r="AL40">
        <v>1</v>
      </c>
    </row>
    <row r="41" spans="1:38" x14ac:dyDescent="0.3">
      <c r="A41">
        <v>1</v>
      </c>
      <c r="B41">
        <v>40</v>
      </c>
      <c r="C41" s="2">
        <v>1</v>
      </c>
      <c r="D41" t="s">
        <v>113</v>
      </c>
      <c r="E41">
        <v>1</v>
      </c>
      <c r="F41" s="2">
        <v>2</v>
      </c>
      <c r="G41" t="s">
        <v>60</v>
      </c>
      <c r="H41">
        <v>1</v>
      </c>
      <c r="I41" s="2">
        <v>1</v>
      </c>
      <c r="J41" t="str">
        <f t="shared" si="12"/>
        <v>T-114248_Oben Links</v>
      </c>
      <c r="K41">
        <f t="shared" si="13"/>
        <v>1</v>
      </c>
      <c r="U41" s="2">
        <f t="shared" si="7"/>
        <v>1</v>
      </c>
      <c r="V41" s="1" t="s">
        <v>5</v>
      </c>
      <c r="W41" s="1" t="s">
        <v>61</v>
      </c>
      <c r="X41" s="1" t="s">
        <v>108</v>
      </c>
      <c r="Y41" s="1">
        <v>1</v>
      </c>
      <c r="Z41" s="1"/>
      <c r="AA41" s="1" t="s">
        <v>131</v>
      </c>
      <c r="AB41" s="38">
        <v>4</v>
      </c>
      <c r="AC41" s="38">
        <v>1498</v>
      </c>
      <c r="AD41" s="38">
        <v>3450</v>
      </c>
      <c r="AE41" s="14" t="s">
        <v>129</v>
      </c>
      <c r="AF41" s="8">
        <v>94.489000000000004</v>
      </c>
      <c r="AG41" s="8">
        <f t="shared" si="8"/>
        <v>94.489000000000004</v>
      </c>
      <c r="AH41" s="8">
        <f t="shared" si="11"/>
        <v>165.3792</v>
      </c>
      <c r="AI41" s="8">
        <f t="shared" si="9"/>
        <v>165.3792</v>
      </c>
      <c r="AJ41" s="8">
        <f t="shared" si="10"/>
        <v>1.7502481770364804</v>
      </c>
      <c r="AK41" s="8"/>
      <c r="AL41">
        <v>1</v>
      </c>
    </row>
    <row r="42" spans="1:38" x14ac:dyDescent="0.3">
      <c r="A42">
        <v>3</v>
      </c>
      <c r="B42">
        <v>41</v>
      </c>
      <c r="C42" s="2">
        <v>1</v>
      </c>
      <c r="D42" t="s">
        <v>113</v>
      </c>
      <c r="E42">
        <v>1</v>
      </c>
      <c r="F42" s="2">
        <v>2</v>
      </c>
      <c r="G42" t="s">
        <v>60</v>
      </c>
      <c r="H42">
        <v>1</v>
      </c>
      <c r="I42" s="2">
        <v>3</v>
      </c>
      <c r="J42" t="str">
        <f t="shared" si="12"/>
        <v>T-114248_Oben Rechts</v>
      </c>
      <c r="K42">
        <f t="shared" si="13"/>
        <v>1</v>
      </c>
      <c r="U42" s="2">
        <f t="shared" si="7"/>
        <v>1</v>
      </c>
      <c r="V42" s="1" t="s">
        <v>7</v>
      </c>
      <c r="W42" s="1" t="s">
        <v>63</v>
      </c>
      <c r="X42" s="1" t="s">
        <v>108</v>
      </c>
      <c r="Y42" s="1">
        <v>1</v>
      </c>
      <c r="Z42" s="1"/>
      <c r="AA42" s="1" t="s">
        <v>131</v>
      </c>
      <c r="AB42" s="38">
        <v>4</v>
      </c>
      <c r="AC42" s="38">
        <v>1498</v>
      </c>
      <c r="AD42" s="38">
        <v>3450</v>
      </c>
      <c r="AE42" s="14" t="s">
        <v>129</v>
      </c>
      <c r="AF42" s="8">
        <v>94.489000000000004</v>
      </c>
      <c r="AG42" s="8">
        <f t="shared" si="8"/>
        <v>94.489000000000004</v>
      </c>
      <c r="AH42" s="8">
        <f t="shared" si="11"/>
        <v>165.3792</v>
      </c>
      <c r="AI42" s="8">
        <f t="shared" si="9"/>
        <v>165.3792</v>
      </c>
      <c r="AJ42" s="8">
        <f t="shared" si="10"/>
        <v>1.7502481770364804</v>
      </c>
      <c r="AK42" s="8"/>
      <c r="AL42">
        <v>1</v>
      </c>
    </row>
    <row r="43" spans="1:38" x14ac:dyDescent="0.3">
      <c r="A43">
        <v>17</v>
      </c>
      <c r="B43">
        <v>42</v>
      </c>
      <c r="C43" s="2">
        <v>1</v>
      </c>
      <c r="D43" t="s">
        <v>113</v>
      </c>
      <c r="E43">
        <v>1</v>
      </c>
      <c r="F43" s="2">
        <v>3</v>
      </c>
      <c r="G43" t="s">
        <v>77</v>
      </c>
      <c r="H43">
        <v>1</v>
      </c>
      <c r="I43" s="2">
        <v>1</v>
      </c>
      <c r="J43" t="str">
        <f t="shared" si="12"/>
        <v>T-114254_Oben Links</v>
      </c>
      <c r="K43">
        <f t="shared" si="13"/>
        <v>1</v>
      </c>
      <c r="U43" s="2">
        <f t="shared" si="7"/>
        <v>1</v>
      </c>
      <c r="V43" s="1" t="s">
        <v>21</v>
      </c>
      <c r="W43" s="1" t="s">
        <v>78</v>
      </c>
      <c r="X43" s="1" t="s">
        <v>108</v>
      </c>
      <c r="Y43" s="1">
        <v>1</v>
      </c>
      <c r="Z43" s="1"/>
      <c r="AA43" s="1" t="s">
        <v>131</v>
      </c>
      <c r="AB43" s="38">
        <v>4</v>
      </c>
      <c r="AC43" s="38">
        <v>1498</v>
      </c>
      <c r="AD43" s="38">
        <v>3699</v>
      </c>
      <c r="AE43" s="14" t="s">
        <v>129</v>
      </c>
      <c r="AF43" s="8">
        <v>105.053</v>
      </c>
      <c r="AG43" s="8">
        <f t="shared" si="8"/>
        <v>105.053</v>
      </c>
      <c r="AH43" s="8">
        <f t="shared" si="11"/>
        <v>177.31526400000001</v>
      </c>
      <c r="AI43" s="8">
        <f t="shared" si="9"/>
        <v>177.31526400000001</v>
      </c>
      <c r="AJ43" s="8">
        <f t="shared" si="10"/>
        <v>1.6878648301333614</v>
      </c>
      <c r="AK43" s="8"/>
      <c r="AL43">
        <v>1</v>
      </c>
    </row>
    <row r="44" spans="1:38" x14ac:dyDescent="0.3">
      <c r="A44">
        <v>19</v>
      </c>
      <c r="B44">
        <v>43</v>
      </c>
      <c r="C44" s="2">
        <v>1</v>
      </c>
      <c r="D44" t="s">
        <v>113</v>
      </c>
      <c r="E44">
        <v>1</v>
      </c>
      <c r="F44" s="2">
        <v>3</v>
      </c>
      <c r="G44" t="s">
        <v>77</v>
      </c>
      <c r="H44">
        <v>1</v>
      </c>
      <c r="I44" s="2">
        <v>3</v>
      </c>
      <c r="J44" t="str">
        <f t="shared" si="12"/>
        <v>T-114254_Oben Rechts</v>
      </c>
      <c r="K44">
        <f t="shared" si="13"/>
        <v>1</v>
      </c>
      <c r="U44" s="2">
        <f t="shared" si="7"/>
        <v>1</v>
      </c>
      <c r="V44" s="1" t="s">
        <v>23</v>
      </c>
      <c r="W44" s="1" t="s">
        <v>80</v>
      </c>
      <c r="X44" s="1" t="s">
        <v>108</v>
      </c>
      <c r="Y44" s="1">
        <v>1</v>
      </c>
      <c r="Z44" s="1"/>
      <c r="AA44" s="1" t="s">
        <v>131</v>
      </c>
      <c r="AB44" s="38">
        <v>4</v>
      </c>
      <c r="AC44" s="38">
        <v>1498</v>
      </c>
      <c r="AD44" s="38">
        <v>3699</v>
      </c>
      <c r="AE44" s="14" t="s">
        <v>129</v>
      </c>
      <c r="AF44" s="8">
        <v>105.053</v>
      </c>
      <c r="AG44" s="8">
        <f t="shared" si="8"/>
        <v>105.053</v>
      </c>
      <c r="AH44" s="8">
        <f t="shared" si="11"/>
        <v>177.31526400000001</v>
      </c>
      <c r="AI44" s="8">
        <f t="shared" si="9"/>
        <v>177.31526400000001</v>
      </c>
      <c r="AJ44" s="8">
        <f t="shared" si="10"/>
        <v>1.6878648301333614</v>
      </c>
      <c r="AK44" s="8"/>
      <c r="AL44">
        <v>1</v>
      </c>
    </row>
    <row r="45" spans="1:38" x14ac:dyDescent="0.3">
      <c r="A45">
        <v>55</v>
      </c>
      <c r="B45">
        <v>44</v>
      </c>
      <c r="C45" s="2">
        <v>2</v>
      </c>
      <c r="D45" s="6" t="s">
        <v>320</v>
      </c>
      <c r="E45">
        <v>1</v>
      </c>
      <c r="F45" s="2">
        <v>1</v>
      </c>
      <c r="G45" t="s">
        <v>137</v>
      </c>
      <c r="H45">
        <v>1</v>
      </c>
      <c r="I45" s="2">
        <v>1</v>
      </c>
      <c r="J45" t="str">
        <f t="shared" si="12"/>
        <v>T-113278_Standard</v>
      </c>
      <c r="K45">
        <f t="shared" si="13"/>
        <v>1</v>
      </c>
      <c r="L45"/>
      <c r="U45" s="2">
        <f t="shared" si="7"/>
        <v>1</v>
      </c>
      <c r="V45" s="10" t="s">
        <v>138</v>
      </c>
      <c r="W45" s="10" t="s">
        <v>139</v>
      </c>
      <c r="X45" s="10" t="s">
        <v>108</v>
      </c>
      <c r="Y45" s="10">
        <v>1</v>
      </c>
      <c r="Z45" s="10"/>
      <c r="AA45" s="10" t="s">
        <v>131</v>
      </c>
      <c r="AB45" s="37">
        <v>4</v>
      </c>
      <c r="AC45" s="37">
        <v>1526</v>
      </c>
      <c r="AD45" s="39">
        <v>4099</v>
      </c>
      <c r="AE45" s="14" t="s">
        <v>129</v>
      </c>
      <c r="AF45" s="11">
        <v>173.494</v>
      </c>
      <c r="AG45" s="8">
        <f t="shared" si="8"/>
        <v>173.494</v>
      </c>
      <c r="AH45" s="8">
        <f t="shared" si="11"/>
        <v>200.16236799999999</v>
      </c>
      <c r="AI45" s="8">
        <f t="shared" si="9"/>
        <v>200.16236799999999</v>
      </c>
      <c r="AJ45" s="8">
        <f t="shared" si="10"/>
        <v>1.1537134886509042</v>
      </c>
      <c r="AK45" s="8"/>
      <c r="AL45">
        <v>3</v>
      </c>
    </row>
    <row r="46" spans="1:38" x14ac:dyDescent="0.3">
      <c r="A46">
        <v>132</v>
      </c>
      <c r="B46">
        <v>45</v>
      </c>
      <c r="C46" s="2">
        <v>2</v>
      </c>
      <c r="D46" s="6" t="s">
        <v>320</v>
      </c>
      <c r="E46">
        <v>1</v>
      </c>
      <c r="F46" s="2">
        <v>11</v>
      </c>
      <c r="G46" t="s">
        <v>254</v>
      </c>
      <c r="H46">
        <v>1</v>
      </c>
      <c r="I46" s="2">
        <v>1</v>
      </c>
      <c r="J46" t="str">
        <f t="shared" si="12"/>
        <v>T-113291_Standard</v>
      </c>
      <c r="K46">
        <f t="shared" si="13"/>
        <v>1</v>
      </c>
      <c r="L46"/>
      <c r="U46" s="2">
        <f t="shared" si="7"/>
        <v>1</v>
      </c>
      <c r="V46" s="10" t="s">
        <v>255</v>
      </c>
      <c r="W46" s="10" t="s">
        <v>256</v>
      </c>
      <c r="X46" s="10" t="s">
        <v>108</v>
      </c>
      <c r="Y46" s="10">
        <v>1</v>
      </c>
      <c r="Z46" s="10"/>
      <c r="AA46" s="10" t="s">
        <v>131</v>
      </c>
      <c r="AB46" s="37">
        <v>4</v>
      </c>
      <c r="AC46" s="37">
        <v>1583</v>
      </c>
      <c r="AD46" s="39">
        <v>4105</v>
      </c>
      <c r="AE46" s="14" t="s">
        <v>129</v>
      </c>
      <c r="AF46" s="11">
        <v>187.345</v>
      </c>
      <c r="AG46" s="8">
        <f t="shared" si="8"/>
        <v>187.345</v>
      </c>
      <c r="AH46" s="8">
        <f t="shared" si="11"/>
        <v>207.94288</v>
      </c>
      <c r="AI46" s="8">
        <f t="shared" si="9"/>
        <v>207.94288</v>
      </c>
      <c r="AJ46" s="8">
        <f t="shared" si="10"/>
        <v>1.1099462488990899</v>
      </c>
      <c r="AK46" s="8"/>
      <c r="AL46">
        <v>3</v>
      </c>
    </row>
    <row r="47" spans="1:38" x14ac:dyDescent="0.3">
      <c r="A47">
        <v>35</v>
      </c>
      <c r="B47">
        <v>46</v>
      </c>
      <c r="C47" s="2">
        <v>1</v>
      </c>
      <c r="D47" t="s">
        <v>113</v>
      </c>
      <c r="E47">
        <v>1</v>
      </c>
      <c r="F47" s="2">
        <v>4</v>
      </c>
      <c r="G47" t="s">
        <v>84</v>
      </c>
      <c r="H47">
        <v>2</v>
      </c>
      <c r="I47" s="2">
        <v>3</v>
      </c>
      <c r="J47" t="str">
        <f t="shared" si="12"/>
        <v>T-114264_Mitte</v>
      </c>
      <c r="K47">
        <f t="shared" si="13"/>
        <v>1</v>
      </c>
      <c r="U47" s="2">
        <f t="shared" si="7"/>
        <v>2</v>
      </c>
      <c r="V47" s="1" t="s">
        <v>40</v>
      </c>
      <c r="W47" s="1" t="s">
        <v>87</v>
      </c>
      <c r="X47" s="1" t="s">
        <v>108</v>
      </c>
      <c r="Y47" s="1">
        <v>1</v>
      </c>
      <c r="Z47" s="1"/>
      <c r="AA47" s="1" t="s">
        <v>131</v>
      </c>
      <c r="AB47" s="38">
        <v>4</v>
      </c>
      <c r="AC47" s="38">
        <v>1590</v>
      </c>
      <c r="AD47" s="38">
        <v>2635</v>
      </c>
      <c r="AE47" s="14" t="s">
        <v>129</v>
      </c>
      <c r="AF47" s="8">
        <v>134.054</v>
      </c>
      <c r="AG47" s="8">
        <f t="shared" si="8"/>
        <v>268.108</v>
      </c>
      <c r="AH47" s="8">
        <f t="shared" si="11"/>
        <v>134.06880000000001</v>
      </c>
      <c r="AI47" s="8">
        <f t="shared" si="9"/>
        <v>268.13760000000002</v>
      </c>
      <c r="AJ47" s="8">
        <f t="shared" si="10"/>
        <v>1.0001104032703239</v>
      </c>
      <c r="AK47" s="8"/>
    </row>
    <row r="48" spans="1:38" x14ac:dyDescent="0.3">
      <c r="A48">
        <v>123</v>
      </c>
      <c r="B48">
        <v>47</v>
      </c>
      <c r="C48" s="2">
        <v>2</v>
      </c>
      <c r="D48" s="6" t="s">
        <v>320</v>
      </c>
      <c r="E48">
        <v>1</v>
      </c>
      <c r="F48" s="2">
        <v>10</v>
      </c>
      <c r="G48" t="s">
        <v>239</v>
      </c>
      <c r="H48">
        <v>1</v>
      </c>
      <c r="I48" s="2">
        <v>1</v>
      </c>
      <c r="J48" t="str">
        <f t="shared" si="12"/>
        <v>T-113357_Standard</v>
      </c>
      <c r="K48">
        <f t="shared" si="13"/>
        <v>1</v>
      </c>
      <c r="L48"/>
      <c r="U48" s="2">
        <f t="shared" si="7"/>
        <v>1</v>
      </c>
      <c r="V48" s="10" t="s">
        <v>240</v>
      </c>
      <c r="W48" s="10" t="s">
        <v>241</v>
      </c>
      <c r="X48" s="10" t="s">
        <v>108</v>
      </c>
      <c r="Y48" s="10">
        <v>1</v>
      </c>
      <c r="Z48" s="10"/>
      <c r="AA48" s="10" t="s">
        <v>131</v>
      </c>
      <c r="AB48" s="37">
        <v>4</v>
      </c>
      <c r="AC48" s="37">
        <v>1694</v>
      </c>
      <c r="AD48" s="39">
        <v>2305</v>
      </c>
      <c r="AE48" s="14" t="s">
        <v>129</v>
      </c>
      <c r="AF48" s="11">
        <v>113.404</v>
      </c>
      <c r="AG48" s="8">
        <f t="shared" si="8"/>
        <v>113.404</v>
      </c>
      <c r="AH48" s="8">
        <f t="shared" si="11"/>
        <v>124.94944</v>
      </c>
      <c r="AI48" s="8">
        <f t="shared" si="9"/>
        <v>124.94944</v>
      </c>
      <c r="AJ48" s="8">
        <f t="shared" si="10"/>
        <v>1.1018080490987971</v>
      </c>
      <c r="AK48" s="8"/>
      <c r="AL48">
        <v>3</v>
      </c>
    </row>
    <row r="49" spans="1:43" x14ac:dyDescent="0.3">
      <c r="A49">
        <v>65</v>
      </c>
      <c r="B49">
        <v>48</v>
      </c>
      <c r="C49" s="2">
        <v>2</v>
      </c>
      <c r="D49" s="6" t="s">
        <v>320</v>
      </c>
      <c r="E49">
        <v>1</v>
      </c>
      <c r="F49" s="2">
        <v>2</v>
      </c>
      <c r="G49" t="s">
        <v>158</v>
      </c>
      <c r="H49">
        <v>1</v>
      </c>
      <c r="I49" s="2">
        <v>1</v>
      </c>
      <c r="J49" t="str">
        <f t="shared" si="12"/>
        <v>T-113500_Standard</v>
      </c>
      <c r="K49">
        <f t="shared" si="13"/>
        <v>1</v>
      </c>
      <c r="L49"/>
      <c r="U49" s="2">
        <f t="shared" si="7"/>
        <v>1</v>
      </c>
      <c r="V49" s="10" t="s">
        <v>5</v>
      </c>
      <c r="W49" s="10" t="s">
        <v>159</v>
      </c>
      <c r="X49" s="10" t="s">
        <v>108</v>
      </c>
      <c r="Y49" s="10">
        <v>1</v>
      </c>
      <c r="Z49" s="10"/>
      <c r="AA49" s="10" t="s">
        <v>131</v>
      </c>
      <c r="AB49" s="37">
        <v>4</v>
      </c>
      <c r="AC49" s="37">
        <v>1740</v>
      </c>
      <c r="AD49" s="37">
        <v>2652</v>
      </c>
      <c r="AE49" s="14" t="s">
        <v>129</v>
      </c>
      <c r="AF49" s="11">
        <v>104.58</v>
      </c>
      <c r="AG49" s="8">
        <f t="shared" si="8"/>
        <v>104.58</v>
      </c>
      <c r="AH49" s="8">
        <f t="shared" si="11"/>
        <v>147.66336000000001</v>
      </c>
      <c r="AI49" s="8">
        <f t="shared" si="9"/>
        <v>147.66336000000001</v>
      </c>
      <c r="AJ49" s="8">
        <f t="shared" si="10"/>
        <v>1.4119655765920827</v>
      </c>
      <c r="AK49" s="8"/>
      <c r="AL49">
        <v>2</v>
      </c>
    </row>
    <row r="50" spans="1:43" x14ac:dyDescent="0.3">
      <c r="A50">
        <v>72</v>
      </c>
      <c r="B50">
        <v>49</v>
      </c>
      <c r="C50" s="2">
        <v>2</v>
      </c>
      <c r="D50" s="6" t="s">
        <v>320</v>
      </c>
      <c r="E50">
        <v>1</v>
      </c>
      <c r="F50" s="2">
        <v>3</v>
      </c>
      <c r="G50" t="s">
        <v>166</v>
      </c>
      <c r="H50">
        <v>1</v>
      </c>
      <c r="I50" s="2">
        <v>1</v>
      </c>
      <c r="J50" t="str">
        <f t="shared" si="12"/>
        <v>T-113297_Standard</v>
      </c>
      <c r="K50">
        <f t="shared" si="13"/>
        <v>1</v>
      </c>
      <c r="L50"/>
      <c r="U50" s="2">
        <f t="shared" si="7"/>
        <v>1</v>
      </c>
      <c r="V50" s="10" t="s">
        <v>21</v>
      </c>
      <c r="W50" s="10" t="s">
        <v>167</v>
      </c>
      <c r="X50" s="10" t="s">
        <v>108</v>
      </c>
      <c r="Y50" s="10">
        <v>1</v>
      </c>
      <c r="Z50" s="10"/>
      <c r="AA50" s="10" t="s">
        <v>131</v>
      </c>
      <c r="AB50" s="37">
        <v>4</v>
      </c>
      <c r="AC50" s="37">
        <v>1740</v>
      </c>
      <c r="AD50" s="37">
        <v>2652</v>
      </c>
      <c r="AE50" s="14" t="s">
        <v>129</v>
      </c>
      <c r="AF50" s="11">
        <v>104.58</v>
      </c>
      <c r="AG50" s="8">
        <f t="shared" si="8"/>
        <v>104.58</v>
      </c>
      <c r="AH50" s="8">
        <f t="shared" si="11"/>
        <v>147.66336000000001</v>
      </c>
      <c r="AI50" s="8">
        <f t="shared" si="9"/>
        <v>147.66336000000001</v>
      </c>
      <c r="AJ50" s="8">
        <f t="shared" si="10"/>
        <v>1.4119655765920827</v>
      </c>
      <c r="AK50" s="8"/>
      <c r="AL50">
        <v>2</v>
      </c>
    </row>
    <row r="51" spans="1:43" x14ac:dyDescent="0.3">
      <c r="A51">
        <v>79</v>
      </c>
      <c r="B51">
        <v>50</v>
      </c>
      <c r="C51" s="2">
        <v>2</v>
      </c>
      <c r="D51" s="6" t="s">
        <v>320</v>
      </c>
      <c r="E51">
        <v>1</v>
      </c>
      <c r="F51" s="2">
        <v>4</v>
      </c>
      <c r="G51" t="s">
        <v>171</v>
      </c>
      <c r="H51">
        <v>1</v>
      </c>
      <c r="I51" s="2">
        <v>1</v>
      </c>
      <c r="J51" t="str">
        <f t="shared" si="12"/>
        <v>T-113358_Standard</v>
      </c>
      <c r="K51">
        <f t="shared" si="13"/>
        <v>1</v>
      </c>
      <c r="L51"/>
      <c r="U51" s="2">
        <f t="shared" si="7"/>
        <v>1</v>
      </c>
      <c r="V51" s="10" t="s">
        <v>38</v>
      </c>
      <c r="W51" s="10" t="s">
        <v>172</v>
      </c>
      <c r="X51" s="10" t="s">
        <v>108</v>
      </c>
      <c r="Y51" s="10">
        <v>1</v>
      </c>
      <c r="Z51" s="10"/>
      <c r="AA51" s="10" t="s">
        <v>131</v>
      </c>
      <c r="AB51" s="37">
        <v>4</v>
      </c>
      <c r="AC51" s="37">
        <v>1869</v>
      </c>
      <c r="AD51" s="39">
        <v>3115</v>
      </c>
      <c r="AE51" s="14" t="s">
        <v>129</v>
      </c>
      <c r="AF51" s="11">
        <v>173.16499999999999</v>
      </c>
      <c r="AG51" s="8">
        <f t="shared" si="8"/>
        <v>173.16499999999999</v>
      </c>
      <c r="AH51" s="8">
        <f t="shared" si="11"/>
        <v>186.30192</v>
      </c>
      <c r="AI51" s="8">
        <f t="shared" si="9"/>
        <v>186.30192</v>
      </c>
      <c r="AJ51" s="8">
        <f t="shared" si="10"/>
        <v>1.0758635983021974</v>
      </c>
      <c r="AK51" s="8"/>
      <c r="AL51">
        <v>3</v>
      </c>
    </row>
    <row r="52" spans="1:43" x14ac:dyDescent="0.3">
      <c r="A52">
        <v>445</v>
      </c>
      <c r="B52">
        <v>51</v>
      </c>
      <c r="C52" s="2">
        <v>5</v>
      </c>
      <c r="D52" s="6" t="s">
        <v>1040</v>
      </c>
      <c r="E52">
        <v>1</v>
      </c>
      <c r="F52" s="2">
        <v>1</v>
      </c>
      <c r="G52" t="s">
        <v>901</v>
      </c>
      <c r="H52">
        <v>3</v>
      </c>
      <c r="I52" s="2">
        <v>1</v>
      </c>
      <c r="J52" t="s">
        <v>902</v>
      </c>
      <c r="K52">
        <v>1</v>
      </c>
      <c r="L52" s="2">
        <v>1</v>
      </c>
      <c r="M52" t="s">
        <v>903</v>
      </c>
      <c r="N52">
        <v>1</v>
      </c>
      <c r="O52" s="2">
        <v>1</v>
      </c>
      <c r="P52" t="str">
        <f>W52</f>
        <v>T-112470_Standard</v>
      </c>
      <c r="Q52">
        <f>Y52</f>
        <v>1</v>
      </c>
      <c r="U52" s="2">
        <f t="shared" si="7"/>
        <v>3</v>
      </c>
      <c r="V52" s="12" t="s">
        <v>904</v>
      </c>
      <c r="W52" s="12" t="s">
        <v>905</v>
      </c>
      <c r="X52" s="12" t="s">
        <v>108</v>
      </c>
      <c r="Y52" s="12">
        <v>1</v>
      </c>
      <c r="Z52" s="12" t="s">
        <v>599</v>
      </c>
      <c r="AA52" s="17" t="s">
        <v>131</v>
      </c>
      <c r="AB52" s="37">
        <v>4</v>
      </c>
      <c r="AC52" s="37">
        <v>2018</v>
      </c>
      <c r="AD52" s="37">
        <v>4270</v>
      </c>
      <c r="AE52" s="32" t="s">
        <v>129</v>
      </c>
      <c r="AF52" s="11">
        <v>243.43600000000001</v>
      </c>
      <c r="AG52" s="8">
        <f t="shared" si="8"/>
        <v>730.30799999999999</v>
      </c>
      <c r="AH52" s="8">
        <f t="shared" si="11"/>
        <v>275.73952000000003</v>
      </c>
      <c r="AI52" s="8">
        <f t="shared" si="9"/>
        <v>827.21856000000002</v>
      </c>
      <c r="AJ52" s="8">
        <f t="shared" si="10"/>
        <v>1.1326982040454165</v>
      </c>
      <c r="AK52" s="8"/>
    </row>
    <row r="53" spans="1:43" x14ac:dyDescent="0.3">
      <c r="A53">
        <v>456</v>
      </c>
      <c r="B53">
        <v>52</v>
      </c>
      <c r="C53" s="2">
        <v>5</v>
      </c>
      <c r="D53" s="6" t="s">
        <v>1040</v>
      </c>
      <c r="E53">
        <v>1</v>
      </c>
      <c r="F53" s="2">
        <v>1</v>
      </c>
      <c r="G53" t="s">
        <v>901</v>
      </c>
      <c r="H53">
        <v>3</v>
      </c>
      <c r="I53" s="2">
        <v>1</v>
      </c>
      <c r="J53" t="s">
        <v>902</v>
      </c>
      <c r="K53">
        <v>1</v>
      </c>
      <c r="L53" s="2">
        <v>2</v>
      </c>
      <c r="M53" t="s">
        <v>927</v>
      </c>
      <c r="N53">
        <v>1</v>
      </c>
      <c r="O53" s="2">
        <v>1</v>
      </c>
      <c r="P53" t="str">
        <f>W53</f>
        <v>T-112471_Standard</v>
      </c>
      <c r="Q53">
        <f>Y53</f>
        <v>1</v>
      </c>
      <c r="U53" s="2">
        <f t="shared" si="7"/>
        <v>3</v>
      </c>
      <c r="V53" s="12" t="s">
        <v>928</v>
      </c>
      <c r="W53" s="12" t="s">
        <v>929</v>
      </c>
      <c r="X53" s="12" t="s">
        <v>108</v>
      </c>
      <c r="Y53" s="12">
        <v>1</v>
      </c>
      <c r="Z53" s="12" t="s">
        <v>599</v>
      </c>
      <c r="AA53" s="17" t="s">
        <v>131</v>
      </c>
      <c r="AB53" s="37">
        <v>4</v>
      </c>
      <c r="AC53" s="37">
        <v>2018</v>
      </c>
      <c r="AD53" s="37">
        <v>4270</v>
      </c>
      <c r="AE53" s="32" t="s">
        <v>129</v>
      </c>
      <c r="AF53" s="11">
        <v>266.00799999999998</v>
      </c>
      <c r="AG53" s="8">
        <f t="shared" si="8"/>
        <v>798.02399999999989</v>
      </c>
      <c r="AH53" s="8">
        <f t="shared" si="11"/>
        <v>275.73952000000003</v>
      </c>
      <c r="AI53" s="8">
        <f t="shared" si="9"/>
        <v>827.21856000000002</v>
      </c>
      <c r="AJ53" s="8">
        <f t="shared" si="10"/>
        <v>1.0365835613966499</v>
      </c>
      <c r="AK53" s="8"/>
    </row>
    <row r="54" spans="1:43" x14ac:dyDescent="0.3">
      <c r="A54">
        <v>87</v>
      </c>
      <c r="B54">
        <v>53</v>
      </c>
      <c r="C54" s="2">
        <v>2</v>
      </c>
      <c r="D54" s="6" t="s">
        <v>320</v>
      </c>
      <c r="E54">
        <v>1</v>
      </c>
      <c r="F54" s="2">
        <v>5</v>
      </c>
      <c r="G54" t="s">
        <v>178</v>
      </c>
      <c r="H54">
        <v>1</v>
      </c>
      <c r="I54" s="2">
        <v>1</v>
      </c>
      <c r="J54" t="str">
        <f>W54</f>
        <v>T-113501_Standard</v>
      </c>
      <c r="K54">
        <f>Y54</f>
        <v>1</v>
      </c>
      <c r="L54"/>
      <c r="U54" s="2">
        <f t="shared" si="7"/>
        <v>1</v>
      </c>
      <c r="V54" s="10" t="s">
        <v>55</v>
      </c>
      <c r="W54" s="10" t="s">
        <v>179</v>
      </c>
      <c r="X54" s="10" t="s">
        <v>108</v>
      </c>
      <c r="Y54" s="10">
        <v>1</v>
      </c>
      <c r="Z54" s="10"/>
      <c r="AA54" s="10" t="s">
        <v>131</v>
      </c>
      <c r="AB54" s="37">
        <v>4</v>
      </c>
      <c r="AC54" s="37">
        <v>2027</v>
      </c>
      <c r="AD54" s="39">
        <v>2256</v>
      </c>
      <c r="AE54" s="14" t="s">
        <v>129</v>
      </c>
      <c r="AF54" s="11">
        <v>127.879</v>
      </c>
      <c r="AG54" s="8">
        <f t="shared" si="8"/>
        <v>127.879</v>
      </c>
      <c r="AH54" s="8">
        <f t="shared" si="11"/>
        <v>146.33318399999999</v>
      </c>
      <c r="AI54" s="8">
        <f t="shared" si="9"/>
        <v>146.33318399999999</v>
      </c>
      <c r="AJ54" s="8">
        <f t="shared" si="10"/>
        <v>1.1443097302919165</v>
      </c>
      <c r="AK54" s="8"/>
      <c r="AL54">
        <v>1</v>
      </c>
    </row>
    <row r="55" spans="1:43" x14ac:dyDescent="0.3">
      <c r="A55">
        <v>95</v>
      </c>
      <c r="B55">
        <v>54</v>
      </c>
      <c r="C55" s="2">
        <v>2</v>
      </c>
      <c r="D55" s="6" t="s">
        <v>320</v>
      </c>
      <c r="E55">
        <v>1</v>
      </c>
      <c r="F55" s="2">
        <v>6</v>
      </c>
      <c r="G55" t="s">
        <v>189</v>
      </c>
      <c r="H55">
        <v>1</v>
      </c>
      <c r="I55" s="2">
        <v>1</v>
      </c>
      <c r="J55" t="str">
        <f>W55</f>
        <v>T-113326_Standard</v>
      </c>
      <c r="K55">
        <f>Y55</f>
        <v>1</v>
      </c>
      <c r="L55"/>
      <c r="U55" s="2">
        <f t="shared" si="7"/>
        <v>1</v>
      </c>
      <c r="V55" s="10" t="s">
        <v>190</v>
      </c>
      <c r="W55" s="10" t="s">
        <v>191</v>
      </c>
      <c r="X55" s="10" t="s">
        <v>108</v>
      </c>
      <c r="Y55" s="10">
        <v>1</v>
      </c>
      <c r="Z55" s="10"/>
      <c r="AA55" s="10" t="s">
        <v>131</v>
      </c>
      <c r="AB55" s="37">
        <v>4</v>
      </c>
      <c r="AC55" s="37">
        <v>2027</v>
      </c>
      <c r="AD55" s="39">
        <v>2256</v>
      </c>
      <c r="AE55" s="14" t="s">
        <v>129</v>
      </c>
      <c r="AF55" s="11">
        <v>127.879</v>
      </c>
      <c r="AG55" s="8">
        <f t="shared" si="8"/>
        <v>127.879</v>
      </c>
      <c r="AH55" s="8">
        <f t="shared" si="11"/>
        <v>146.33318399999999</v>
      </c>
      <c r="AI55" s="8">
        <f t="shared" si="9"/>
        <v>146.33318399999999</v>
      </c>
      <c r="AJ55" s="8">
        <f t="shared" si="10"/>
        <v>1.1443097302919165</v>
      </c>
      <c r="AK55" s="8"/>
      <c r="AL55">
        <v>1</v>
      </c>
    </row>
    <row r="56" spans="1:43" x14ac:dyDescent="0.3">
      <c r="A56">
        <v>103</v>
      </c>
      <c r="B56">
        <v>55</v>
      </c>
      <c r="C56" s="2">
        <v>2</v>
      </c>
      <c r="D56" s="6" t="s">
        <v>320</v>
      </c>
      <c r="E56">
        <v>1</v>
      </c>
      <c r="F56" s="2">
        <v>7</v>
      </c>
      <c r="G56" t="s">
        <v>202</v>
      </c>
      <c r="H56">
        <v>1</v>
      </c>
      <c r="I56" s="2">
        <v>1</v>
      </c>
      <c r="J56" t="str">
        <f>W56</f>
        <v>T-113296_Standard</v>
      </c>
      <c r="K56">
        <f>Y56</f>
        <v>1</v>
      </c>
      <c r="L56"/>
      <c r="U56" s="2">
        <f t="shared" si="7"/>
        <v>1</v>
      </c>
      <c r="V56" s="10" t="s">
        <v>203</v>
      </c>
      <c r="W56" s="10" t="s">
        <v>204</v>
      </c>
      <c r="X56" s="10" t="s">
        <v>108</v>
      </c>
      <c r="Y56" s="10">
        <v>1</v>
      </c>
      <c r="Z56" s="10"/>
      <c r="AA56" s="6" t="s">
        <v>131</v>
      </c>
      <c r="AB56" s="40">
        <v>4</v>
      </c>
      <c r="AC56" s="40">
        <v>2061</v>
      </c>
      <c r="AD56" s="41">
        <v>2749</v>
      </c>
      <c r="AE56" s="14" t="s">
        <v>129</v>
      </c>
      <c r="AF56" s="11">
        <v>165.47800000000001</v>
      </c>
      <c r="AG56" s="8">
        <f t="shared" si="8"/>
        <v>165.47800000000001</v>
      </c>
      <c r="AH56" s="8">
        <f t="shared" si="11"/>
        <v>181.30204800000001</v>
      </c>
      <c r="AI56" s="8">
        <f t="shared" si="9"/>
        <v>181.30204800000001</v>
      </c>
      <c r="AJ56" s="8">
        <f t="shared" si="10"/>
        <v>1.0956262947340432</v>
      </c>
      <c r="AK56" s="8"/>
      <c r="AL56">
        <v>2</v>
      </c>
    </row>
    <row r="57" spans="1:43" x14ac:dyDescent="0.3">
      <c r="A57">
        <v>111</v>
      </c>
      <c r="B57">
        <v>56</v>
      </c>
      <c r="C57" s="2">
        <v>2</v>
      </c>
      <c r="D57" s="6" t="s">
        <v>320</v>
      </c>
      <c r="E57">
        <v>1</v>
      </c>
      <c r="F57" s="2">
        <v>8</v>
      </c>
      <c r="G57" t="s">
        <v>217</v>
      </c>
      <c r="H57">
        <v>1</v>
      </c>
      <c r="I57" s="2">
        <v>1</v>
      </c>
      <c r="J57" t="str">
        <f>W57</f>
        <v>T-113502_Standard</v>
      </c>
      <c r="K57">
        <f>Y57</f>
        <v>1</v>
      </c>
      <c r="L57"/>
      <c r="U57" s="2">
        <f t="shared" si="7"/>
        <v>1</v>
      </c>
      <c r="V57" s="10" t="s">
        <v>218</v>
      </c>
      <c r="W57" s="10" t="s">
        <v>219</v>
      </c>
      <c r="X57" s="10" t="s">
        <v>108</v>
      </c>
      <c r="Y57" s="10">
        <v>1</v>
      </c>
      <c r="Z57" s="10"/>
      <c r="AA57" s="6" t="s">
        <v>131</v>
      </c>
      <c r="AB57" s="40">
        <v>4</v>
      </c>
      <c r="AC57" s="40">
        <v>2580</v>
      </c>
      <c r="AD57" s="41">
        <v>2643</v>
      </c>
      <c r="AE57" s="14" t="s">
        <v>129</v>
      </c>
      <c r="AF57" s="11">
        <v>144.16200000000001</v>
      </c>
      <c r="AG57" s="8">
        <f t="shared" si="8"/>
        <v>144.16200000000001</v>
      </c>
      <c r="AH57" s="8">
        <f t="shared" si="11"/>
        <v>218.20607999999999</v>
      </c>
      <c r="AI57" s="8">
        <f t="shared" si="9"/>
        <v>218.20607999999999</v>
      </c>
      <c r="AJ57" s="8">
        <f t="shared" si="10"/>
        <v>1.5136171806717442</v>
      </c>
      <c r="AK57" s="8"/>
      <c r="AL57">
        <v>3</v>
      </c>
    </row>
    <row r="58" spans="1:43" x14ac:dyDescent="0.3">
      <c r="A58">
        <v>117</v>
      </c>
      <c r="B58">
        <v>57</v>
      </c>
      <c r="C58" s="2">
        <v>2</v>
      </c>
      <c r="D58" s="6" t="s">
        <v>320</v>
      </c>
      <c r="E58">
        <v>1</v>
      </c>
      <c r="F58" s="2">
        <v>9</v>
      </c>
      <c r="G58" t="s">
        <v>228</v>
      </c>
      <c r="H58">
        <v>1</v>
      </c>
      <c r="I58" s="2">
        <v>1</v>
      </c>
      <c r="J58" t="str">
        <f>W58</f>
        <v>T-113335_Standard</v>
      </c>
      <c r="K58">
        <f>Y58</f>
        <v>1</v>
      </c>
      <c r="L58"/>
      <c r="U58" s="2">
        <f t="shared" si="7"/>
        <v>1</v>
      </c>
      <c r="V58" s="10" t="s">
        <v>229</v>
      </c>
      <c r="W58" s="10" t="s">
        <v>230</v>
      </c>
      <c r="X58" s="10" t="s">
        <v>108</v>
      </c>
      <c r="Y58" s="10">
        <v>1</v>
      </c>
      <c r="Z58" s="10"/>
      <c r="AA58" s="6" t="s">
        <v>131</v>
      </c>
      <c r="AB58" s="40">
        <v>4</v>
      </c>
      <c r="AC58" s="40">
        <v>2580</v>
      </c>
      <c r="AD58" s="41">
        <v>2643</v>
      </c>
      <c r="AE58" s="14" t="s">
        <v>129</v>
      </c>
      <c r="AF58" s="11">
        <v>144.16200000000001</v>
      </c>
      <c r="AG58" s="8">
        <f t="shared" si="8"/>
        <v>144.16200000000001</v>
      </c>
      <c r="AH58" s="8">
        <f t="shared" si="11"/>
        <v>218.20607999999999</v>
      </c>
      <c r="AI58" s="8">
        <f t="shared" si="9"/>
        <v>218.20607999999999</v>
      </c>
      <c r="AJ58" s="8">
        <f t="shared" si="10"/>
        <v>1.5136171806717442</v>
      </c>
      <c r="AK58" s="8"/>
      <c r="AL58">
        <v>3</v>
      </c>
    </row>
    <row r="59" spans="1:43" x14ac:dyDescent="0.3">
      <c r="A59">
        <v>219</v>
      </c>
      <c r="B59">
        <v>58</v>
      </c>
      <c r="C59" s="2">
        <v>3</v>
      </c>
      <c r="D59" s="6" t="s">
        <v>613</v>
      </c>
      <c r="E59">
        <v>1</v>
      </c>
      <c r="F59" s="2" t="str">
        <f>V59</f>
        <v>14</v>
      </c>
      <c r="G59" t="str">
        <f>W59</f>
        <v>T-113027_Standard</v>
      </c>
      <c r="H59">
        <f>Y59</f>
        <v>3</v>
      </c>
      <c r="U59" s="2">
        <f t="shared" si="7"/>
        <v>3</v>
      </c>
      <c r="V59" s="12" t="s">
        <v>428</v>
      </c>
      <c r="W59" s="12" t="s">
        <v>429</v>
      </c>
      <c r="X59" s="1" t="s">
        <v>108</v>
      </c>
      <c r="Y59" s="1">
        <v>3</v>
      </c>
      <c r="Z59" s="1" t="s">
        <v>599</v>
      </c>
      <c r="AA59" s="30" t="s">
        <v>131</v>
      </c>
      <c r="AB59" s="40">
        <v>4</v>
      </c>
      <c r="AC59" s="40">
        <v>4378</v>
      </c>
      <c r="AD59" s="40">
        <v>8685</v>
      </c>
      <c r="AE59" s="14" t="s">
        <v>129</v>
      </c>
      <c r="AF59" s="11">
        <v>1216.57</v>
      </c>
      <c r="AG59" s="8">
        <f t="shared" si="8"/>
        <v>3649.71</v>
      </c>
      <c r="AH59" s="8">
        <f t="shared" si="11"/>
        <v>1216.7337600000001</v>
      </c>
      <c r="AI59" s="8">
        <f t="shared" si="9"/>
        <v>3650.2012800000002</v>
      </c>
      <c r="AJ59" s="8">
        <f t="shared" si="10"/>
        <v>1.0001346079551527</v>
      </c>
      <c r="AK59" s="8"/>
    </row>
    <row r="60" spans="1:43" x14ac:dyDescent="0.3">
      <c r="A60">
        <v>229</v>
      </c>
      <c r="B60">
        <v>59</v>
      </c>
      <c r="C60" s="2">
        <v>3</v>
      </c>
      <c r="D60" s="6" t="s">
        <v>613</v>
      </c>
      <c r="E60">
        <v>1</v>
      </c>
      <c r="F60" s="2" t="str">
        <f>V60</f>
        <v>18</v>
      </c>
      <c r="G60" t="str">
        <f>W60</f>
        <v>T-113027_3</v>
      </c>
      <c r="H60">
        <f>Y60</f>
        <v>3</v>
      </c>
      <c r="U60" s="2">
        <f t="shared" si="7"/>
        <v>3</v>
      </c>
      <c r="V60" s="12" t="s">
        <v>446</v>
      </c>
      <c r="W60" s="12" t="s">
        <v>447</v>
      </c>
      <c r="X60" s="1" t="s">
        <v>108</v>
      </c>
      <c r="Y60" s="1">
        <v>3</v>
      </c>
      <c r="Z60" s="1" t="s">
        <v>599</v>
      </c>
      <c r="AA60" s="30" t="s">
        <v>131</v>
      </c>
      <c r="AB60" s="40">
        <v>4</v>
      </c>
      <c r="AC60" s="40">
        <v>4378</v>
      </c>
      <c r="AD60" s="40">
        <v>8685</v>
      </c>
      <c r="AE60" s="14" t="s">
        <v>129</v>
      </c>
      <c r="AF60" s="11">
        <v>1193.5060000000001</v>
      </c>
      <c r="AG60" s="8">
        <f t="shared" si="8"/>
        <v>3580.518</v>
      </c>
      <c r="AH60" s="8">
        <f t="shared" si="11"/>
        <v>1216.7337600000001</v>
      </c>
      <c r="AI60" s="8">
        <f t="shared" si="9"/>
        <v>3650.2012800000002</v>
      </c>
      <c r="AJ60" s="8">
        <f t="shared" si="10"/>
        <v>1.019461787372665</v>
      </c>
      <c r="AK60" s="8"/>
    </row>
    <row r="61" spans="1:43" x14ac:dyDescent="0.3">
      <c r="A61">
        <v>523</v>
      </c>
      <c r="B61">
        <v>60</v>
      </c>
      <c r="C61" s="2">
        <v>5</v>
      </c>
      <c r="D61" s="6" t="s">
        <v>1040</v>
      </c>
      <c r="E61">
        <v>1</v>
      </c>
      <c r="F61" s="2">
        <v>1</v>
      </c>
      <c r="G61" t="s">
        <v>901</v>
      </c>
      <c r="H61">
        <v>3</v>
      </c>
      <c r="I61" s="2">
        <v>3</v>
      </c>
      <c r="J61" t="s">
        <v>982</v>
      </c>
      <c r="K61">
        <v>4</v>
      </c>
      <c r="L61" s="2">
        <v>4</v>
      </c>
      <c r="M61" t="str">
        <f>W61</f>
        <v>T-112687_Standard</v>
      </c>
      <c r="N61">
        <f>Y61</f>
        <v>1</v>
      </c>
      <c r="U61" s="2">
        <f t="shared" si="7"/>
        <v>12</v>
      </c>
      <c r="V61" s="12" t="s">
        <v>24</v>
      </c>
      <c r="W61" s="12" t="s">
        <v>1021</v>
      </c>
      <c r="X61" s="12" t="s">
        <v>108</v>
      </c>
      <c r="Y61" s="12">
        <v>1</v>
      </c>
      <c r="Z61" s="12" t="s">
        <v>986</v>
      </c>
      <c r="AA61" s="31" t="s">
        <v>131</v>
      </c>
      <c r="AB61" s="40">
        <v>5</v>
      </c>
      <c r="AC61" s="40">
        <v>50</v>
      </c>
      <c r="AD61" s="40">
        <v>137</v>
      </c>
      <c r="AE61" s="32" t="s">
        <v>129</v>
      </c>
      <c r="AF61" s="11">
        <v>0.23899999999999999</v>
      </c>
      <c r="AG61" s="8">
        <f t="shared" si="8"/>
        <v>2.8679999999999999</v>
      </c>
      <c r="AH61" s="8">
        <f t="shared" si="11"/>
        <v>0.27400000000000002</v>
      </c>
      <c r="AI61" s="8">
        <f t="shared" si="9"/>
        <v>3.2880000000000003</v>
      </c>
      <c r="AJ61" s="8">
        <f t="shared" si="10"/>
        <v>1.1464435146443517</v>
      </c>
      <c r="AK61" s="8"/>
      <c r="AL61">
        <v>1</v>
      </c>
    </row>
    <row r="62" spans="1:43" x14ac:dyDescent="0.3">
      <c r="A62">
        <v>508</v>
      </c>
      <c r="B62">
        <v>61</v>
      </c>
      <c r="C62" s="2">
        <v>5</v>
      </c>
      <c r="D62" s="6" t="s">
        <v>1040</v>
      </c>
      <c r="E62">
        <v>1</v>
      </c>
      <c r="F62" s="2">
        <v>1</v>
      </c>
      <c r="G62" t="s">
        <v>901</v>
      </c>
      <c r="H62">
        <v>3</v>
      </c>
      <c r="I62" s="2">
        <v>3</v>
      </c>
      <c r="J62" t="s">
        <v>982</v>
      </c>
      <c r="K62">
        <v>4</v>
      </c>
      <c r="L62" s="2">
        <v>1</v>
      </c>
      <c r="M62" t="s">
        <v>983</v>
      </c>
      <c r="N62">
        <v>1</v>
      </c>
      <c r="O62" s="2">
        <v>1</v>
      </c>
      <c r="P62" t="str">
        <f>W62</f>
        <v>T-112683_Standard</v>
      </c>
      <c r="Q62">
        <f>Y62</f>
        <v>1</v>
      </c>
      <c r="U62" s="2">
        <f t="shared" si="7"/>
        <v>12</v>
      </c>
      <c r="V62" s="12" t="s">
        <v>984</v>
      </c>
      <c r="W62" s="12" t="s">
        <v>985</v>
      </c>
      <c r="X62" s="12" t="s">
        <v>108</v>
      </c>
      <c r="Y62" s="12">
        <v>1</v>
      </c>
      <c r="Z62" s="12" t="s">
        <v>986</v>
      </c>
      <c r="AA62" s="31" t="s">
        <v>131</v>
      </c>
      <c r="AB62" s="40">
        <v>5</v>
      </c>
      <c r="AC62" s="40">
        <v>432</v>
      </c>
      <c r="AD62" s="40">
        <v>1208</v>
      </c>
      <c r="AE62" s="32" t="s">
        <v>129</v>
      </c>
      <c r="AF62" s="11">
        <v>20.808</v>
      </c>
      <c r="AG62" s="8">
        <f t="shared" si="8"/>
        <v>249.696</v>
      </c>
      <c r="AH62" s="8">
        <f t="shared" si="11"/>
        <v>20.87424</v>
      </c>
      <c r="AI62" s="8">
        <f t="shared" si="9"/>
        <v>250.49088</v>
      </c>
      <c r="AJ62" s="8">
        <f t="shared" si="10"/>
        <v>1.0031833910034602</v>
      </c>
      <c r="AK62" s="8"/>
      <c r="AP62" s="6" t="s">
        <v>657</v>
      </c>
      <c r="AQ62" s="30" t="s">
        <v>987</v>
      </c>
    </row>
    <row r="63" spans="1:43" x14ac:dyDescent="0.3">
      <c r="A63">
        <v>204</v>
      </c>
      <c r="B63">
        <v>62</v>
      </c>
      <c r="C63" s="2">
        <v>3</v>
      </c>
      <c r="D63" s="6" t="s">
        <v>613</v>
      </c>
      <c r="E63">
        <v>1</v>
      </c>
      <c r="F63" s="2" t="s">
        <v>386</v>
      </c>
      <c r="G63" t="s">
        <v>387</v>
      </c>
      <c r="H63">
        <v>2</v>
      </c>
      <c r="I63" s="2">
        <v>8</v>
      </c>
      <c r="J63" t="str">
        <f t="shared" ref="J63:J70" si="14">W63</f>
        <v>T-113608_Standard</v>
      </c>
      <c r="K63">
        <f t="shared" ref="K63:K70" si="15">Y63</f>
        <v>1</v>
      </c>
      <c r="U63" s="2">
        <f t="shared" si="7"/>
        <v>2</v>
      </c>
      <c r="V63" s="12" t="s">
        <v>402</v>
      </c>
      <c r="W63" s="12" t="s">
        <v>403</v>
      </c>
      <c r="X63" s="1" t="s">
        <v>108</v>
      </c>
      <c r="Y63" s="1">
        <v>1</v>
      </c>
      <c r="Z63" s="1" t="s">
        <v>598</v>
      </c>
      <c r="AA63" s="30" t="s">
        <v>131</v>
      </c>
      <c r="AB63" s="40">
        <v>6</v>
      </c>
      <c r="AC63" s="40">
        <v>120</v>
      </c>
      <c r="AD63" s="40">
        <v>1887</v>
      </c>
      <c r="AE63" s="14" t="s">
        <v>129</v>
      </c>
      <c r="AF63" s="11">
        <v>10.675000000000001</v>
      </c>
      <c r="AG63" s="8">
        <f t="shared" si="8"/>
        <v>21.35</v>
      </c>
      <c r="AH63" s="8">
        <f t="shared" si="11"/>
        <v>10.869120000000001</v>
      </c>
      <c r="AI63" s="8">
        <f t="shared" si="9"/>
        <v>21.738240000000001</v>
      </c>
      <c r="AJ63" s="8">
        <f t="shared" si="10"/>
        <v>1.018184543325527</v>
      </c>
      <c r="AK63" s="8"/>
      <c r="AL63" s="30">
        <v>1</v>
      </c>
    </row>
    <row r="64" spans="1:43" x14ac:dyDescent="0.3">
      <c r="A64">
        <v>205</v>
      </c>
      <c r="B64">
        <v>63</v>
      </c>
      <c r="C64" s="2">
        <v>3</v>
      </c>
      <c r="D64" s="6" t="s">
        <v>613</v>
      </c>
      <c r="E64">
        <v>1</v>
      </c>
      <c r="F64" s="2" t="s">
        <v>386</v>
      </c>
      <c r="G64" t="s">
        <v>387</v>
      </c>
      <c r="H64">
        <v>2</v>
      </c>
      <c r="I64" s="2">
        <v>9</v>
      </c>
      <c r="J64" t="str">
        <f t="shared" si="14"/>
        <v>T-113608_2</v>
      </c>
      <c r="K64">
        <f t="shared" si="15"/>
        <v>1</v>
      </c>
      <c r="U64" s="2">
        <f t="shared" si="7"/>
        <v>2</v>
      </c>
      <c r="V64" s="12" t="s">
        <v>404</v>
      </c>
      <c r="W64" s="12" t="s">
        <v>405</v>
      </c>
      <c r="X64" s="1" t="s">
        <v>108</v>
      </c>
      <c r="Y64" s="1">
        <v>1</v>
      </c>
      <c r="Z64" s="1" t="s">
        <v>598</v>
      </c>
      <c r="AA64" s="30" t="s">
        <v>131</v>
      </c>
      <c r="AB64" s="40">
        <v>6</v>
      </c>
      <c r="AC64" s="40">
        <v>120</v>
      </c>
      <c r="AD64" s="40">
        <v>1887</v>
      </c>
      <c r="AE64" s="14" t="s">
        <v>129</v>
      </c>
      <c r="AF64" s="11">
        <v>10.675000000000001</v>
      </c>
      <c r="AG64" s="8">
        <f t="shared" si="8"/>
        <v>21.35</v>
      </c>
      <c r="AH64" s="8">
        <f t="shared" si="11"/>
        <v>10.869120000000001</v>
      </c>
      <c r="AI64" s="8">
        <f t="shared" si="9"/>
        <v>21.738240000000001</v>
      </c>
      <c r="AJ64" s="8">
        <f t="shared" si="10"/>
        <v>1.018184543325527</v>
      </c>
      <c r="AK64" s="8"/>
      <c r="AL64" s="30">
        <v>1</v>
      </c>
    </row>
    <row r="65" spans="1:43" x14ac:dyDescent="0.3">
      <c r="A65">
        <v>207</v>
      </c>
      <c r="B65">
        <v>64</v>
      </c>
      <c r="C65" s="2">
        <v>3</v>
      </c>
      <c r="D65" s="6" t="s">
        <v>613</v>
      </c>
      <c r="E65">
        <v>1</v>
      </c>
      <c r="F65" s="2" t="s">
        <v>386</v>
      </c>
      <c r="G65" t="s">
        <v>387</v>
      </c>
      <c r="H65">
        <v>2</v>
      </c>
      <c r="I65" s="2">
        <v>11</v>
      </c>
      <c r="J65" t="str">
        <f t="shared" si="14"/>
        <v>T-113610_Standard</v>
      </c>
      <c r="K65">
        <f t="shared" si="15"/>
        <v>1</v>
      </c>
      <c r="U65" s="2">
        <f t="shared" si="7"/>
        <v>2</v>
      </c>
      <c r="V65" s="12" t="s">
        <v>408</v>
      </c>
      <c r="W65" s="12" t="s">
        <v>409</v>
      </c>
      <c r="X65" s="1" t="s">
        <v>108</v>
      </c>
      <c r="Y65" s="1">
        <v>1</v>
      </c>
      <c r="Z65" s="1" t="s">
        <v>598</v>
      </c>
      <c r="AA65" s="30" t="s">
        <v>131</v>
      </c>
      <c r="AB65" s="40">
        <v>6</v>
      </c>
      <c r="AC65" s="40">
        <v>120</v>
      </c>
      <c r="AD65" s="40">
        <v>1887</v>
      </c>
      <c r="AE65" s="14" t="s">
        <v>129</v>
      </c>
      <c r="AF65" s="11">
        <v>10.675000000000001</v>
      </c>
      <c r="AG65" s="8">
        <f t="shared" si="8"/>
        <v>21.35</v>
      </c>
      <c r="AH65" s="8">
        <f t="shared" si="11"/>
        <v>10.869120000000001</v>
      </c>
      <c r="AI65" s="8">
        <f t="shared" si="9"/>
        <v>21.738240000000001</v>
      </c>
      <c r="AJ65" s="8">
        <f t="shared" si="10"/>
        <v>1.018184543325527</v>
      </c>
      <c r="AK65" s="8"/>
      <c r="AL65" s="30">
        <v>1</v>
      </c>
    </row>
    <row r="66" spans="1:43" x14ac:dyDescent="0.3">
      <c r="A66">
        <v>208</v>
      </c>
      <c r="B66">
        <v>65</v>
      </c>
      <c r="C66" s="2">
        <v>3</v>
      </c>
      <c r="D66" s="6" t="s">
        <v>613</v>
      </c>
      <c r="E66">
        <v>1</v>
      </c>
      <c r="F66" s="2" t="s">
        <v>386</v>
      </c>
      <c r="G66" t="s">
        <v>387</v>
      </c>
      <c r="H66">
        <v>2</v>
      </c>
      <c r="I66" s="2">
        <v>12</v>
      </c>
      <c r="J66" t="str">
        <f t="shared" si="14"/>
        <v>T-113610_2</v>
      </c>
      <c r="K66">
        <f t="shared" si="15"/>
        <v>1</v>
      </c>
      <c r="U66" s="2">
        <f t="shared" ref="U66:U97" si="16">PRODUCT(E66,H66,K66,N66,Q66)</f>
        <v>2</v>
      </c>
      <c r="V66" s="12" t="s">
        <v>410</v>
      </c>
      <c r="W66" s="12" t="s">
        <v>411</v>
      </c>
      <c r="X66" s="1" t="s">
        <v>108</v>
      </c>
      <c r="Y66" s="1">
        <v>1</v>
      </c>
      <c r="Z66" s="1" t="s">
        <v>598</v>
      </c>
      <c r="AA66" s="30" t="s">
        <v>131</v>
      </c>
      <c r="AB66" s="40">
        <v>6</v>
      </c>
      <c r="AC66" s="40">
        <v>120</v>
      </c>
      <c r="AD66" s="40">
        <v>1887</v>
      </c>
      <c r="AE66" s="14" t="s">
        <v>129</v>
      </c>
      <c r="AF66" s="11">
        <v>10.675000000000001</v>
      </c>
      <c r="AG66" s="8">
        <f t="shared" ref="AG66:AG97" si="17">AF66*U66</f>
        <v>21.35</v>
      </c>
      <c r="AH66" s="8">
        <f t="shared" si="11"/>
        <v>10.869120000000001</v>
      </c>
      <c r="AI66" s="8">
        <f t="shared" ref="AI66:AI97" si="18">AH66*U66</f>
        <v>21.738240000000001</v>
      </c>
      <c r="AJ66" s="8">
        <f t="shared" ref="AJ66:AJ97" si="19">AI66/AG66</f>
        <v>1.018184543325527</v>
      </c>
      <c r="AK66" s="8"/>
      <c r="AL66" s="30">
        <v>1</v>
      </c>
    </row>
    <row r="67" spans="1:43" x14ac:dyDescent="0.3">
      <c r="A67">
        <v>216</v>
      </c>
      <c r="B67">
        <v>66</v>
      </c>
      <c r="C67" s="2">
        <v>3</v>
      </c>
      <c r="D67" s="6" t="s">
        <v>613</v>
      </c>
      <c r="E67">
        <v>1</v>
      </c>
      <c r="F67" s="2" t="s">
        <v>412</v>
      </c>
      <c r="G67" t="s">
        <v>413</v>
      </c>
      <c r="H67">
        <v>2</v>
      </c>
      <c r="I67" s="2">
        <v>8</v>
      </c>
      <c r="J67" t="str">
        <f t="shared" si="14"/>
        <v>T-113608_2</v>
      </c>
      <c r="K67">
        <f t="shared" si="15"/>
        <v>1</v>
      </c>
      <c r="U67" s="2">
        <f t="shared" si="16"/>
        <v>2</v>
      </c>
      <c r="V67" s="12" t="s">
        <v>424</v>
      </c>
      <c r="W67" s="12" t="s">
        <v>405</v>
      </c>
      <c r="X67" s="1" t="s">
        <v>108</v>
      </c>
      <c r="Y67" s="1">
        <v>1</v>
      </c>
      <c r="Z67" s="1" t="s">
        <v>598</v>
      </c>
      <c r="AA67" s="30" t="s">
        <v>131</v>
      </c>
      <c r="AB67" s="40">
        <v>6</v>
      </c>
      <c r="AC67" s="40">
        <v>120</v>
      </c>
      <c r="AD67" s="40">
        <v>1887</v>
      </c>
      <c r="AE67" s="14" t="s">
        <v>129</v>
      </c>
      <c r="AF67" s="11">
        <v>10.675000000000001</v>
      </c>
      <c r="AG67" s="8">
        <f t="shared" si="17"/>
        <v>21.35</v>
      </c>
      <c r="AH67" s="8">
        <f t="shared" si="11"/>
        <v>10.869120000000001</v>
      </c>
      <c r="AI67" s="8">
        <f t="shared" si="18"/>
        <v>21.738240000000001</v>
      </c>
      <c r="AJ67" s="8">
        <f t="shared" si="19"/>
        <v>1.018184543325527</v>
      </c>
      <c r="AK67" s="8"/>
      <c r="AL67" s="30">
        <v>1</v>
      </c>
    </row>
    <row r="68" spans="1:43" x14ac:dyDescent="0.3">
      <c r="A68">
        <v>217</v>
      </c>
      <c r="B68">
        <v>67</v>
      </c>
      <c r="C68" s="2">
        <v>3</v>
      </c>
      <c r="D68" s="6" t="s">
        <v>613</v>
      </c>
      <c r="E68">
        <v>1</v>
      </c>
      <c r="F68" s="2" t="s">
        <v>412</v>
      </c>
      <c r="G68" t="s">
        <v>413</v>
      </c>
      <c r="H68">
        <v>2</v>
      </c>
      <c r="I68" s="2">
        <v>9</v>
      </c>
      <c r="J68" t="str">
        <f t="shared" si="14"/>
        <v>T-113610_2</v>
      </c>
      <c r="K68">
        <f t="shared" si="15"/>
        <v>1</v>
      </c>
      <c r="U68" s="2">
        <f t="shared" si="16"/>
        <v>2</v>
      </c>
      <c r="V68" s="12" t="s">
        <v>425</v>
      </c>
      <c r="W68" s="12" t="s">
        <v>411</v>
      </c>
      <c r="X68" s="1" t="s">
        <v>108</v>
      </c>
      <c r="Y68" s="1">
        <v>1</v>
      </c>
      <c r="Z68" s="1" t="s">
        <v>598</v>
      </c>
      <c r="AA68" s="30" t="s">
        <v>131</v>
      </c>
      <c r="AB68" s="40">
        <v>6</v>
      </c>
      <c r="AC68" s="40">
        <v>120</v>
      </c>
      <c r="AD68" s="40">
        <v>1887</v>
      </c>
      <c r="AE68" s="14" t="s">
        <v>129</v>
      </c>
      <c r="AF68" s="11">
        <v>10.675000000000001</v>
      </c>
      <c r="AG68" s="8">
        <f t="shared" si="17"/>
        <v>21.35</v>
      </c>
      <c r="AH68" s="8">
        <f t="shared" si="11"/>
        <v>10.869120000000001</v>
      </c>
      <c r="AI68" s="8">
        <f t="shared" si="18"/>
        <v>21.738240000000001</v>
      </c>
      <c r="AJ68" s="8">
        <f t="shared" si="19"/>
        <v>1.018184543325527</v>
      </c>
      <c r="AK68" s="8"/>
      <c r="AL68" s="30">
        <v>1</v>
      </c>
    </row>
    <row r="69" spans="1:43" x14ac:dyDescent="0.3">
      <c r="A69">
        <v>198</v>
      </c>
      <c r="B69">
        <v>68</v>
      </c>
      <c r="C69" s="2">
        <v>3</v>
      </c>
      <c r="D69" s="6" t="s">
        <v>613</v>
      </c>
      <c r="E69">
        <v>1</v>
      </c>
      <c r="F69" s="2" t="s">
        <v>386</v>
      </c>
      <c r="G69" t="s">
        <v>387</v>
      </c>
      <c r="H69">
        <v>2</v>
      </c>
      <c r="I69" s="2">
        <v>2</v>
      </c>
      <c r="J69" t="str">
        <f t="shared" si="14"/>
        <v>T-113602_Standard</v>
      </c>
      <c r="K69">
        <f t="shared" si="15"/>
        <v>1</v>
      </c>
      <c r="U69" s="2">
        <f t="shared" si="16"/>
        <v>2</v>
      </c>
      <c r="V69" s="12" t="s">
        <v>390</v>
      </c>
      <c r="W69" s="12" t="s">
        <v>391</v>
      </c>
      <c r="X69" s="1" t="s">
        <v>108</v>
      </c>
      <c r="Y69" s="1">
        <v>1</v>
      </c>
      <c r="Z69" s="1" t="s">
        <v>598</v>
      </c>
      <c r="AA69" s="30" t="s">
        <v>131</v>
      </c>
      <c r="AB69" s="40">
        <v>6</v>
      </c>
      <c r="AC69" s="40">
        <v>1480</v>
      </c>
      <c r="AD69" s="40">
        <v>3782</v>
      </c>
      <c r="AE69" s="14" t="s">
        <v>129</v>
      </c>
      <c r="AF69" s="11">
        <v>268.65199999999999</v>
      </c>
      <c r="AG69" s="8">
        <f t="shared" si="17"/>
        <v>537.30399999999997</v>
      </c>
      <c r="AH69" s="8">
        <f t="shared" si="11"/>
        <v>268.67327999999998</v>
      </c>
      <c r="AI69" s="8">
        <f t="shared" si="18"/>
        <v>537.34655999999995</v>
      </c>
      <c r="AJ69" s="8">
        <f t="shared" si="19"/>
        <v>1.0000792102794693</v>
      </c>
      <c r="AK69" s="8"/>
    </row>
    <row r="70" spans="1:43" x14ac:dyDescent="0.3">
      <c r="A70">
        <v>210</v>
      </c>
      <c r="B70">
        <v>69</v>
      </c>
      <c r="C70" s="2">
        <v>3</v>
      </c>
      <c r="D70" s="6" t="s">
        <v>613</v>
      </c>
      <c r="E70">
        <v>1</v>
      </c>
      <c r="F70" s="2" t="s">
        <v>412</v>
      </c>
      <c r="G70" t="s">
        <v>413</v>
      </c>
      <c r="H70">
        <v>2</v>
      </c>
      <c r="I70" s="2">
        <v>2</v>
      </c>
      <c r="J70" t="str">
        <f t="shared" si="14"/>
        <v>T-113602_Standard</v>
      </c>
      <c r="K70">
        <f t="shared" si="15"/>
        <v>1</v>
      </c>
      <c r="U70" s="2">
        <f t="shared" si="16"/>
        <v>2</v>
      </c>
      <c r="V70" s="12" t="s">
        <v>416</v>
      </c>
      <c r="W70" s="12" t="s">
        <v>391</v>
      </c>
      <c r="X70" s="1" t="s">
        <v>108</v>
      </c>
      <c r="Y70" s="1">
        <v>1</v>
      </c>
      <c r="Z70" s="1" t="s">
        <v>598</v>
      </c>
      <c r="AA70" s="30" t="s">
        <v>131</v>
      </c>
      <c r="AB70" s="40">
        <v>6</v>
      </c>
      <c r="AC70" s="40">
        <v>1480</v>
      </c>
      <c r="AD70" s="40">
        <v>3782</v>
      </c>
      <c r="AE70" s="14" t="s">
        <v>129</v>
      </c>
      <c r="AF70" s="11">
        <v>268.65199999999999</v>
      </c>
      <c r="AG70" s="8">
        <f t="shared" si="17"/>
        <v>537.30399999999997</v>
      </c>
      <c r="AH70" s="8">
        <f t="shared" ref="AH70:AH101" si="20">AB70*AC70*AD70*8/1000000</f>
        <v>268.67327999999998</v>
      </c>
      <c r="AI70" s="8">
        <f t="shared" si="18"/>
        <v>537.34655999999995</v>
      </c>
      <c r="AJ70" s="8">
        <f t="shared" si="19"/>
        <v>1.0000792102794693</v>
      </c>
      <c r="AK70" s="8"/>
    </row>
    <row r="71" spans="1:43" x14ac:dyDescent="0.3">
      <c r="A71">
        <v>395</v>
      </c>
      <c r="B71">
        <v>70</v>
      </c>
      <c r="C71" s="2">
        <v>4</v>
      </c>
      <c r="D71" s="6" t="s">
        <v>894</v>
      </c>
      <c r="E71">
        <v>1</v>
      </c>
      <c r="F71" s="2">
        <v>3</v>
      </c>
      <c r="G71" t="s">
        <v>747</v>
      </c>
      <c r="H71">
        <v>3</v>
      </c>
      <c r="I71" s="2">
        <v>1</v>
      </c>
      <c r="J71" t="s">
        <v>748</v>
      </c>
      <c r="K71">
        <v>1</v>
      </c>
      <c r="L71" s="2">
        <v>5</v>
      </c>
      <c r="M71" t="s">
        <v>815</v>
      </c>
      <c r="N71">
        <v>1</v>
      </c>
      <c r="O71" s="2">
        <v>1</v>
      </c>
      <c r="P71" t="str">
        <f>W71</f>
        <v>T-115096_Standard</v>
      </c>
      <c r="Q71">
        <f>Y71</f>
        <v>2</v>
      </c>
      <c r="U71" s="2">
        <f t="shared" si="16"/>
        <v>6</v>
      </c>
      <c r="V71" s="1" t="s">
        <v>816</v>
      </c>
      <c r="W71" s="1" t="s">
        <v>817</v>
      </c>
      <c r="X71" s="1" t="s">
        <v>108</v>
      </c>
      <c r="Y71" s="1">
        <v>2</v>
      </c>
      <c r="Z71" s="1" t="s">
        <v>883</v>
      </c>
      <c r="AA71" s="30" t="s">
        <v>131</v>
      </c>
      <c r="AB71" s="42">
        <v>8</v>
      </c>
      <c r="AC71" s="42">
        <v>362</v>
      </c>
      <c r="AD71" s="42">
        <v>640</v>
      </c>
      <c r="AE71" s="14" t="s">
        <v>129</v>
      </c>
      <c r="AF71" s="11">
        <v>14.798999999999999</v>
      </c>
      <c r="AG71" s="8">
        <f t="shared" si="17"/>
        <v>88.793999999999997</v>
      </c>
      <c r="AH71" s="8">
        <f t="shared" si="20"/>
        <v>14.82752</v>
      </c>
      <c r="AI71" s="8">
        <f t="shared" si="18"/>
        <v>88.965119999999999</v>
      </c>
      <c r="AJ71" s="8">
        <f t="shared" si="19"/>
        <v>1.0019271572403541</v>
      </c>
      <c r="AK71" s="8"/>
      <c r="AL71" s="30">
        <v>2</v>
      </c>
    </row>
    <row r="72" spans="1:43" x14ac:dyDescent="0.3">
      <c r="A72">
        <v>396</v>
      </c>
      <c r="B72">
        <v>71</v>
      </c>
      <c r="C72" s="2">
        <v>4</v>
      </c>
      <c r="D72" s="6" t="s">
        <v>894</v>
      </c>
      <c r="E72">
        <v>1</v>
      </c>
      <c r="F72" s="2">
        <v>3</v>
      </c>
      <c r="G72" t="s">
        <v>747</v>
      </c>
      <c r="H72">
        <v>3</v>
      </c>
      <c r="I72" s="2">
        <v>1</v>
      </c>
      <c r="J72" t="s">
        <v>748</v>
      </c>
      <c r="K72">
        <v>1</v>
      </c>
      <c r="L72" s="2">
        <v>5</v>
      </c>
      <c r="M72" t="s">
        <v>815</v>
      </c>
      <c r="N72">
        <v>1</v>
      </c>
      <c r="O72" s="2">
        <v>2</v>
      </c>
      <c r="P72" t="str">
        <f>W72</f>
        <v>T-115097_Standard</v>
      </c>
      <c r="Q72">
        <f>Y72</f>
        <v>2</v>
      </c>
      <c r="U72" s="2">
        <f t="shared" si="16"/>
        <v>6</v>
      </c>
      <c r="V72" s="1" t="s">
        <v>818</v>
      </c>
      <c r="W72" s="1" t="s">
        <v>819</v>
      </c>
      <c r="X72" s="1" t="s">
        <v>108</v>
      </c>
      <c r="Y72" s="1">
        <v>2</v>
      </c>
      <c r="Z72" s="1" t="s">
        <v>883</v>
      </c>
      <c r="AA72" s="30" t="s">
        <v>131</v>
      </c>
      <c r="AB72" s="42">
        <v>8</v>
      </c>
      <c r="AC72" s="42">
        <v>362</v>
      </c>
      <c r="AD72" s="42">
        <v>2077</v>
      </c>
      <c r="AE72" s="14" t="s">
        <v>129</v>
      </c>
      <c r="AF72" s="11">
        <v>48.052999999999997</v>
      </c>
      <c r="AG72" s="8">
        <f t="shared" si="17"/>
        <v>288.31799999999998</v>
      </c>
      <c r="AH72" s="8">
        <f t="shared" si="20"/>
        <v>48.119936000000003</v>
      </c>
      <c r="AI72" s="8">
        <f t="shared" si="18"/>
        <v>288.71961600000003</v>
      </c>
      <c r="AJ72" s="8">
        <f t="shared" si="19"/>
        <v>1.0013929619378605</v>
      </c>
      <c r="AK72" s="8"/>
      <c r="AL72" s="30">
        <v>2</v>
      </c>
    </row>
    <row r="73" spans="1:43" x14ac:dyDescent="0.3">
      <c r="A73">
        <v>51</v>
      </c>
      <c r="B73">
        <v>72</v>
      </c>
      <c r="C73" s="2">
        <v>1</v>
      </c>
      <c r="D73" t="s">
        <v>113</v>
      </c>
      <c r="E73">
        <v>1</v>
      </c>
      <c r="F73" s="2">
        <v>5</v>
      </c>
      <c r="G73" t="s">
        <v>102</v>
      </c>
      <c r="H73">
        <v>1</v>
      </c>
      <c r="I73" s="2">
        <v>2</v>
      </c>
      <c r="J73" t="str">
        <f>W73</f>
        <v>T-113828_Standard</v>
      </c>
      <c r="K73">
        <f>Y73</f>
        <v>2</v>
      </c>
      <c r="U73" s="2">
        <f t="shared" si="16"/>
        <v>2</v>
      </c>
      <c r="V73" s="1" t="s">
        <v>56</v>
      </c>
      <c r="W73" s="1" t="s">
        <v>104</v>
      </c>
      <c r="X73" s="1" t="s">
        <v>108</v>
      </c>
      <c r="Y73" s="1">
        <v>2</v>
      </c>
      <c r="Z73" s="1"/>
      <c r="AA73" s="30" t="s">
        <v>131</v>
      </c>
      <c r="AB73" s="42">
        <v>8</v>
      </c>
      <c r="AC73" s="42">
        <v>364</v>
      </c>
      <c r="AD73" s="42">
        <v>1100</v>
      </c>
      <c r="AE73" s="14" t="s">
        <v>129</v>
      </c>
      <c r="AF73" s="8">
        <v>25.442</v>
      </c>
      <c r="AG73" s="8">
        <f t="shared" si="17"/>
        <v>50.884</v>
      </c>
      <c r="AH73" s="8">
        <f t="shared" si="20"/>
        <v>25.625599999999999</v>
      </c>
      <c r="AI73" s="8">
        <f t="shared" si="18"/>
        <v>51.251199999999997</v>
      </c>
      <c r="AJ73" s="8">
        <f t="shared" si="19"/>
        <v>1.0072164138039461</v>
      </c>
      <c r="AK73" s="8"/>
      <c r="AL73">
        <v>2</v>
      </c>
    </row>
    <row r="74" spans="1:43" x14ac:dyDescent="0.3">
      <c r="A74">
        <v>153</v>
      </c>
      <c r="B74">
        <v>73</v>
      </c>
      <c r="C74" s="2">
        <v>2</v>
      </c>
      <c r="D74" s="6" t="s">
        <v>320</v>
      </c>
      <c r="E74">
        <v>1</v>
      </c>
      <c r="F74" s="2">
        <v>12</v>
      </c>
      <c r="G74" t="s">
        <v>270</v>
      </c>
      <c r="H74">
        <v>1</v>
      </c>
      <c r="I74" s="2">
        <v>3</v>
      </c>
      <c r="J74" t="s">
        <v>295</v>
      </c>
      <c r="K74">
        <v>1</v>
      </c>
      <c r="L74" s="2">
        <v>2</v>
      </c>
      <c r="M74" t="str">
        <f>W74</f>
        <v>T-113301_Standard</v>
      </c>
      <c r="N74">
        <f>Y74</f>
        <v>2</v>
      </c>
      <c r="U74" s="2">
        <f t="shared" si="16"/>
        <v>2</v>
      </c>
      <c r="V74" s="10" t="s">
        <v>298</v>
      </c>
      <c r="W74" s="10" t="s">
        <v>299</v>
      </c>
      <c r="X74" s="10" t="s">
        <v>108</v>
      </c>
      <c r="Y74" s="10">
        <v>2</v>
      </c>
      <c r="Z74" s="10"/>
      <c r="AA74" s="6" t="s">
        <v>131</v>
      </c>
      <c r="AB74" s="40">
        <v>8</v>
      </c>
      <c r="AC74" s="40">
        <v>364</v>
      </c>
      <c r="AD74" s="41">
        <v>1300</v>
      </c>
      <c r="AE74" s="14" t="s">
        <v>129</v>
      </c>
      <c r="AF74" s="11">
        <v>30.064</v>
      </c>
      <c r="AG74" s="8">
        <f t="shared" si="17"/>
        <v>60.128</v>
      </c>
      <c r="AH74" s="8">
        <f t="shared" si="20"/>
        <v>30.284800000000001</v>
      </c>
      <c r="AI74" s="8">
        <f t="shared" si="18"/>
        <v>60.569600000000001</v>
      </c>
      <c r="AJ74" s="8">
        <f t="shared" si="19"/>
        <v>1.0073443320915381</v>
      </c>
      <c r="AK74" s="8"/>
      <c r="AL74">
        <v>2</v>
      </c>
    </row>
    <row r="75" spans="1:43" x14ac:dyDescent="0.3">
      <c r="A75">
        <v>152</v>
      </c>
      <c r="B75">
        <v>74</v>
      </c>
      <c r="C75" s="2">
        <v>2</v>
      </c>
      <c r="D75" s="6" t="s">
        <v>320</v>
      </c>
      <c r="E75">
        <v>1</v>
      </c>
      <c r="F75" s="2">
        <v>12</v>
      </c>
      <c r="G75" t="s">
        <v>270</v>
      </c>
      <c r="H75">
        <v>1</v>
      </c>
      <c r="I75" s="2">
        <v>3</v>
      </c>
      <c r="J75" t="s">
        <v>295</v>
      </c>
      <c r="K75">
        <v>1</v>
      </c>
      <c r="L75" s="2">
        <v>1</v>
      </c>
      <c r="M75" t="str">
        <f>W75</f>
        <v>T-113300_Standard</v>
      </c>
      <c r="N75">
        <f>Y75</f>
        <v>2</v>
      </c>
      <c r="U75" s="2">
        <f t="shared" si="16"/>
        <v>2</v>
      </c>
      <c r="V75" s="10" t="s">
        <v>296</v>
      </c>
      <c r="W75" s="10" t="s">
        <v>297</v>
      </c>
      <c r="X75" s="10" t="s">
        <v>108</v>
      </c>
      <c r="Y75" s="10">
        <v>2</v>
      </c>
      <c r="Z75" s="10"/>
      <c r="AA75" s="6" t="s">
        <v>131</v>
      </c>
      <c r="AB75" s="40">
        <v>8</v>
      </c>
      <c r="AC75" s="40">
        <v>364</v>
      </c>
      <c r="AD75" s="41">
        <v>1840</v>
      </c>
      <c r="AE75" s="14" t="s">
        <v>129</v>
      </c>
      <c r="AF75" s="11">
        <v>42.569000000000003</v>
      </c>
      <c r="AG75" s="8">
        <f t="shared" si="17"/>
        <v>85.138000000000005</v>
      </c>
      <c r="AH75" s="8">
        <f t="shared" si="20"/>
        <v>42.864640000000001</v>
      </c>
      <c r="AI75" s="8">
        <f t="shared" si="18"/>
        <v>85.729280000000003</v>
      </c>
      <c r="AJ75" s="8">
        <f t="shared" si="19"/>
        <v>1.0069449599473794</v>
      </c>
      <c r="AK75" s="8"/>
      <c r="AL75">
        <v>2</v>
      </c>
    </row>
    <row r="76" spans="1:43" x14ac:dyDescent="0.3">
      <c r="A76">
        <v>50</v>
      </c>
      <c r="B76">
        <v>75</v>
      </c>
      <c r="C76" s="2">
        <v>1</v>
      </c>
      <c r="D76" t="s">
        <v>113</v>
      </c>
      <c r="E76">
        <v>1</v>
      </c>
      <c r="F76" s="2">
        <v>5</v>
      </c>
      <c r="G76" t="s">
        <v>102</v>
      </c>
      <c r="H76">
        <v>1</v>
      </c>
      <c r="I76" s="2">
        <v>1</v>
      </c>
      <c r="J76" t="str">
        <f>W76</f>
        <v>T-113840_Standard</v>
      </c>
      <c r="K76">
        <f>Y76</f>
        <v>2</v>
      </c>
      <c r="U76" s="2">
        <f t="shared" si="16"/>
        <v>2</v>
      </c>
      <c r="V76" s="1" t="s">
        <v>55</v>
      </c>
      <c r="W76" s="1" t="s">
        <v>103</v>
      </c>
      <c r="X76" s="1" t="s">
        <v>108</v>
      </c>
      <c r="Y76" s="1">
        <v>2</v>
      </c>
      <c r="Z76" s="1"/>
      <c r="AA76" s="30" t="s">
        <v>131</v>
      </c>
      <c r="AB76" s="42">
        <v>8</v>
      </c>
      <c r="AC76" s="42">
        <v>364</v>
      </c>
      <c r="AD76" s="42">
        <v>1990</v>
      </c>
      <c r="AE76" s="14" t="s">
        <v>129</v>
      </c>
      <c r="AF76" s="8">
        <v>46.027999999999999</v>
      </c>
      <c r="AG76" s="8">
        <f t="shared" si="17"/>
        <v>92.055999999999997</v>
      </c>
      <c r="AH76" s="8">
        <f t="shared" si="20"/>
        <v>46.35904</v>
      </c>
      <c r="AI76" s="8">
        <f t="shared" si="18"/>
        <v>92.71808</v>
      </c>
      <c r="AJ76" s="8">
        <f t="shared" si="19"/>
        <v>1.0071921439124012</v>
      </c>
      <c r="AK76" s="8"/>
      <c r="AL76">
        <v>2</v>
      </c>
    </row>
    <row r="77" spans="1:43" x14ac:dyDescent="0.3">
      <c r="A77">
        <v>511</v>
      </c>
      <c r="B77">
        <v>76</v>
      </c>
      <c r="C77" s="2">
        <v>5</v>
      </c>
      <c r="D77" s="6" t="s">
        <v>1040</v>
      </c>
      <c r="E77">
        <v>1</v>
      </c>
      <c r="F77" s="2">
        <v>1</v>
      </c>
      <c r="G77" t="s">
        <v>901</v>
      </c>
      <c r="H77">
        <v>3</v>
      </c>
      <c r="I77" s="2">
        <v>3</v>
      </c>
      <c r="J77" t="s">
        <v>982</v>
      </c>
      <c r="K77">
        <v>4</v>
      </c>
      <c r="L77" s="2">
        <v>1</v>
      </c>
      <c r="M77" t="s">
        <v>983</v>
      </c>
      <c r="N77">
        <v>1</v>
      </c>
      <c r="O77" s="2">
        <v>3</v>
      </c>
      <c r="P77" t="s">
        <v>990</v>
      </c>
      <c r="Q77">
        <v>1</v>
      </c>
      <c r="R77" s="2">
        <v>2</v>
      </c>
      <c r="S77" t="str">
        <f>W77</f>
        <v>T-115358_Standard</v>
      </c>
      <c r="T77">
        <f>Y77</f>
        <v>1</v>
      </c>
      <c r="U77" s="2">
        <f t="shared" si="16"/>
        <v>12</v>
      </c>
      <c r="V77" s="12" t="s">
        <v>994</v>
      </c>
      <c r="W77" s="12" t="s">
        <v>995</v>
      </c>
      <c r="X77" s="12" t="s">
        <v>108</v>
      </c>
      <c r="Y77" s="12">
        <v>1</v>
      </c>
      <c r="Z77" s="12" t="s">
        <v>883</v>
      </c>
      <c r="AA77" s="31" t="s">
        <v>131</v>
      </c>
      <c r="AB77" s="40">
        <v>8</v>
      </c>
      <c r="AC77" s="40">
        <v>420</v>
      </c>
      <c r="AD77" s="40">
        <v>420</v>
      </c>
      <c r="AE77" s="32" t="s">
        <v>129</v>
      </c>
      <c r="AF77" s="11">
        <v>1.353</v>
      </c>
      <c r="AG77" s="8">
        <f t="shared" si="17"/>
        <v>16.236000000000001</v>
      </c>
      <c r="AH77" s="8">
        <f t="shared" si="20"/>
        <v>11.2896</v>
      </c>
      <c r="AI77" s="8">
        <f t="shared" si="18"/>
        <v>135.4752</v>
      </c>
      <c r="AJ77" s="8">
        <f t="shared" si="19"/>
        <v>8.3441241685144121</v>
      </c>
      <c r="AK77" s="8"/>
      <c r="AO77" s="6" t="s">
        <v>657</v>
      </c>
      <c r="AQ77" s="30" t="s">
        <v>993</v>
      </c>
    </row>
    <row r="78" spans="1:43" x14ac:dyDescent="0.3">
      <c r="A78">
        <v>512</v>
      </c>
      <c r="B78">
        <v>77</v>
      </c>
      <c r="C78" s="2">
        <v>5</v>
      </c>
      <c r="D78" s="6" t="s">
        <v>1040</v>
      </c>
      <c r="E78">
        <v>1</v>
      </c>
      <c r="F78" s="2">
        <v>1</v>
      </c>
      <c r="G78" t="s">
        <v>901</v>
      </c>
      <c r="H78">
        <v>3</v>
      </c>
      <c r="I78" s="2">
        <v>3</v>
      </c>
      <c r="J78" t="s">
        <v>982</v>
      </c>
      <c r="K78">
        <v>4</v>
      </c>
      <c r="L78" s="2">
        <v>1</v>
      </c>
      <c r="M78" t="s">
        <v>983</v>
      </c>
      <c r="N78">
        <v>1</v>
      </c>
      <c r="O78" s="2">
        <v>4</v>
      </c>
      <c r="P78" t="str">
        <f>W78</f>
        <v>T-112681_Standard</v>
      </c>
      <c r="Q78">
        <f>Y78</f>
        <v>1</v>
      </c>
      <c r="U78" s="2">
        <f t="shared" si="16"/>
        <v>12</v>
      </c>
      <c r="V78" s="12" t="s">
        <v>996</v>
      </c>
      <c r="W78" s="12" t="s">
        <v>997</v>
      </c>
      <c r="X78" s="12" t="s">
        <v>108</v>
      </c>
      <c r="Y78" s="12">
        <v>1</v>
      </c>
      <c r="Z78" s="12" t="s">
        <v>883</v>
      </c>
      <c r="AA78" s="31" t="s">
        <v>131</v>
      </c>
      <c r="AB78" s="40">
        <v>8</v>
      </c>
      <c r="AC78" s="40">
        <v>720</v>
      </c>
      <c r="AD78" s="40">
        <v>720</v>
      </c>
      <c r="AE78" s="32" t="s">
        <v>129</v>
      </c>
      <c r="AF78" s="11">
        <v>12.426</v>
      </c>
      <c r="AG78" s="8">
        <f t="shared" si="17"/>
        <v>149.11199999999999</v>
      </c>
      <c r="AH78" s="8">
        <f t="shared" si="20"/>
        <v>33.177599999999998</v>
      </c>
      <c r="AI78" s="8">
        <f t="shared" si="18"/>
        <v>398.13119999999998</v>
      </c>
      <c r="AJ78" s="8">
        <f t="shared" si="19"/>
        <v>2.6700144857556736</v>
      </c>
      <c r="AK78" s="8"/>
    </row>
    <row r="79" spans="1:43" x14ac:dyDescent="0.3">
      <c r="A79">
        <v>520</v>
      </c>
      <c r="B79">
        <v>78</v>
      </c>
      <c r="C79" s="2">
        <v>5</v>
      </c>
      <c r="D79" s="6" t="s">
        <v>1040</v>
      </c>
      <c r="E79">
        <v>1</v>
      </c>
      <c r="F79" s="2">
        <v>1</v>
      </c>
      <c r="G79" t="s">
        <v>901</v>
      </c>
      <c r="H79">
        <v>3</v>
      </c>
      <c r="I79" s="2">
        <v>3</v>
      </c>
      <c r="J79" t="s">
        <v>982</v>
      </c>
      <c r="K79">
        <v>4</v>
      </c>
      <c r="L79" s="2">
        <v>3</v>
      </c>
      <c r="M79" t="s">
        <v>1015</v>
      </c>
      <c r="N79">
        <v>1</v>
      </c>
      <c r="O79" s="2">
        <v>1</v>
      </c>
      <c r="P79" t="str">
        <f>W79</f>
        <v>T-112682_Standard</v>
      </c>
      <c r="Q79">
        <f>Y79</f>
        <v>1</v>
      </c>
      <c r="U79" s="2">
        <f t="shared" si="16"/>
        <v>12</v>
      </c>
      <c r="V79" s="12" t="s">
        <v>1016</v>
      </c>
      <c r="W79" s="12" t="s">
        <v>1017</v>
      </c>
      <c r="X79" s="12" t="s">
        <v>108</v>
      </c>
      <c r="Y79" s="12">
        <v>1</v>
      </c>
      <c r="Z79" s="12" t="s">
        <v>883</v>
      </c>
      <c r="AA79" s="31" t="s">
        <v>131</v>
      </c>
      <c r="AB79" s="40">
        <v>8</v>
      </c>
      <c r="AC79" s="40">
        <v>806</v>
      </c>
      <c r="AD79" s="40">
        <v>806</v>
      </c>
      <c r="AE79" s="32" t="s">
        <v>129</v>
      </c>
      <c r="AF79" s="11">
        <v>7.31</v>
      </c>
      <c r="AG79" s="8">
        <f t="shared" si="17"/>
        <v>87.72</v>
      </c>
      <c r="AH79" s="8">
        <f t="shared" si="20"/>
        <v>41.576703999999999</v>
      </c>
      <c r="AI79" s="8">
        <f t="shared" si="18"/>
        <v>498.92044799999996</v>
      </c>
      <c r="AJ79" s="8">
        <f t="shared" si="19"/>
        <v>5.6876476060191514</v>
      </c>
      <c r="AK79" s="8"/>
    </row>
    <row r="80" spans="1:43" x14ac:dyDescent="0.3">
      <c r="A80">
        <v>206</v>
      </c>
      <c r="B80">
        <v>79</v>
      </c>
      <c r="C80" s="2">
        <v>3</v>
      </c>
      <c r="D80" s="6" t="s">
        <v>613</v>
      </c>
      <c r="E80">
        <v>1</v>
      </c>
      <c r="F80" s="2" t="s">
        <v>386</v>
      </c>
      <c r="G80" t="s">
        <v>387</v>
      </c>
      <c r="H80">
        <v>2</v>
      </c>
      <c r="I80" s="2">
        <v>10</v>
      </c>
      <c r="J80" t="str">
        <f t="shared" ref="J80:J109" si="21">W80</f>
        <v>T-113609_Standard</v>
      </c>
      <c r="K80">
        <f t="shared" ref="K80:K109" si="22">Y80</f>
        <v>4</v>
      </c>
      <c r="U80" s="2">
        <f t="shared" si="16"/>
        <v>8</v>
      </c>
      <c r="V80" s="12" t="s">
        <v>406</v>
      </c>
      <c r="W80" s="12" t="s">
        <v>407</v>
      </c>
      <c r="X80" s="1" t="s">
        <v>108</v>
      </c>
      <c r="Y80" s="1">
        <v>4</v>
      </c>
      <c r="Z80" s="1" t="s">
        <v>594</v>
      </c>
      <c r="AA80" s="30" t="s">
        <v>131</v>
      </c>
      <c r="AB80" s="40">
        <v>10</v>
      </c>
      <c r="AC80" s="40">
        <v>75</v>
      </c>
      <c r="AD80" s="40">
        <v>834</v>
      </c>
      <c r="AE80" s="14" t="s">
        <v>129</v>
      </c>
      <c r="AF80" s="11">
        <v>4.9720000000000004</v>
      </c>
      <c r="AG80" s="8">
        <f t="shared" si="17"/>
        <v>39.776000000000003</v>
      </c>
      <c r="AH80" s="8">
        <f t="shared" si="20"/>
        <v>5.0039999999999996</v>
      </c>
      <c r="AI80" s="8">
        <f t="shared" si="18"/>
        <v>40.031999999999996</v>
      </c>
      <c r="AJ80" s="8">
        <f t="shared" si="19"/>
        <v>1.0064360418342717</v>
      </c>
      <c r="AK80" s="8"/>
    </row>
    <row r="81" spans="1:43" x14ac:dyDescent="0.3">
      <c r="A81">
        <v>214</v>
      </c>
      <c r="B81">
        <v>80</v>
      </c>
      <c r="C81" s="2">
        <v>3</v>
      </c>
      <c r="D81" s="6" t="s">
        <v>613</v>
      </c>
      <c r="E81">
        <v>1</v>
      </c>
      <c r="F81" s="2" t="s">
        <v>412</v>
      </c>
      <c r="G81" t="s">
        <v>413</v>
      </c>
      <c r="H81">
        <v>2</v>
      </c>
      <c r="I81" s="2">
        <v>6</v>
      </c>
      <c r="J81" t="str">
        <f t="shared" si="21"/>
        <v>T-115620_Standard</v>
      </c>
      <c r="K81">
        <f t="shared" si="22"/>
        <v>4</v>
      </c>
      <c r="U81" s="2">
        <f t="shared" si="16"/>
        <v>8</v>
      </c>
      <c r="V81" s="12" t="s">
        <v>420</v>
      </c>
      <c r="W81" s="12" t="s">
        <v>421</v>
      </c>
      <c r="X81" s="1" t="s">
        <v>108</v>
      </c>
      <c r="Y81" s="1">
        <v>4</v>
      </c>
      <c r="Z81" s="1" t="s">
        <v>594</v>
      </c>
      <c r="AA81" s="30" t="s">
        <v>131</v>
      </c>
      <c r="AB81" s="40">
        <v>10</v>
      </c>
      <c r="AC81" s="40">
        <v>75</v>
      </c>
      <c r="AD81" s="40">
        <v>1480</v>
      </c>
      <c r="AE81" s="14" t="s">
        <v>129</v>
      </c>
      <c r="AF81" s="11">
        <v>8.8719999999999999</v>
      </c>
      <c r="AG81" s="8">
        <f t="shared" si="17"/>
        <v>70.975999999999999</v>
      </c>
      <c r="AH81" s="8">
        <f t="shared" si="20"/>
        <v>8.8800000000000008</v>
      </c>
      <c r="AI81" s="8">
        <f t="shared" si="18"/>
        <v>71.040000000000006</v>
      </c>
      <c r="AJ81" s="8">
        <f t="shared" si="19"/>
        <v>1.000901713255185</v>
      </c>
      <c r="AK81" s="8"/>
    </row>
    <row r="82" spans="1:43" x14ac:dyDescent="0.3">
      <c r="A82">
        <v>173</v>
      </c>
      <c r="B82">
        <v>81</v>
      </c>
      <c r="C82" s="2">
        <v>3</v>
      </c>
      <c r="D82" s="6" t="s">
        <v>613</v>
      </c>
      <c r="E82">
        <v>1</v>
      </c>
      <c r="F82" s="2" t="s">
        <v>330</v>
      </c>
      <c r="G82" t="s">
        <v>331</v>
      </c>
      <c r="H82">
        <v>2</v>
      </c>
      <c r="I82" s="2">
        <v>2</v>
      </c>
      <c r="J82" t="str">
        <f t="shared" si="21"/>
        <v>T-115609_Standard</v>
      </c>
      <c r="K82">
        <f t="shared" si="22"/>
        <v>1</v>
      </c>
      <c r="U82" s="2">
        <f t="shared" si="16"/>
        <v>2</v>
      </c>
      <c r="V82" s="12" t="s">
        <v>334</v>
      </c>
      <c r="W82" s="12" t="s">
        <v>335</v>
      </c>
      <c r="X82" s="1" t="s">
        <v>108</v>
      </c>
      <c r="Y82" s="1">
        <v>1</v>
      </c>
      <c r="Z82" s="1" t="s">
        <v>594</v>
      </c>
      <c r="AA82" s="30" t="s">
        <v>131</v>
      </c>
      <c r="AB82" s="40">
        <v>10</v>
      </c>
      <c r="AC82" s="40">
        <v>78</v>
      </c>
      <c r="AD82" s="40">
        <v>147</v>
      </c>
      <c r="AE82" s="14" t="s">
        <v>129</v>
      </c>
      <c r="AF82" s="11">
        <v>0.876</v>
      </c>
      <c r="AG82" s="8">
        <f t="shared" si="17"/>
        <v>1.752</v>
      </c>
      <c r="AH82" s="8">
        <f t="shared" si="20"/>
        <v>0.91727999999999998</v>
      </c>
      <c r="AI82" s="8">
        <f t="shared" si="18"/>
        <v>1.83456</v>
      </c>
      <c r="AJ82" s="8">
        <f t="shared" si="19"/>
        <v>1.0471232876712329</v>
      </c>
      <c r="AK82" s="8"/>
      <c r="AM82" t="s">
        <v>642</v>
      </c>
      <c r="AQ82" s="30" t="s">
        <v>621</v>
      </c>
    </row>
    <row r="83" spans="1:43" x14ac:dyDescent="0.3">
      <c r="A83">
        <v>177</v>
      </c>
      <c r="B83">
        <v>82</v>
      </c>
      <c r="C83" s="2">
        <v>3</v>
      </c>
      <c r="D83" s="6" t="s">
        <v>613</v>
      </c>
      <c r="E83">
        <v>1</v>
      </c>
      <c r="F83" s="2" t="s">
        <v>340</v>
      </c>
      <c r="G83" t="s">
        <v>341</v>
      </c>
      <c r="H83">
        <v>2</v>
      </c>
      <c r="I83" s="2">
        <v>2</v>
      </c>
      <c r="J83" t="str">
        <f t="shared" si="21"/>
        <v>T-115609_Standard</v>
      </c>
      <c r="K83">
        <f t="shared" si="22"/>
        <v>1</v>
      </c>
      <c r="U83" s="2">
        <f t="shared" si="16"/>
        <v>2</v>
      </c>
      <c r="V83" s="12" t="s">
        <v>344</v>
      </c>
      <c r="W83" s="12" t="s">
        <v>335</v>
      </c>
      <c r="X83" s="1" t="s">
        <v>108</v>
      </c>
      <c r="Y83" s="1">
        <v>1</v>
      </c>
      <c r="Z83" s="1" t="s">
        <v>594</v>
      </c>
      <c r="AA83" s="30" t="s">
        <v>131</v>
      </c>
      <c r="AB83" s="40">
        <v>10</v>
      </c>
      <c r="AC83" s="40">
        <v>78</v>
      </c>
      <c r="AD83" s="40">
        <v>147</v>
      </c>
      <c r="AE83" s="14" t="s">
        <v>129</v>
      </c>
      <c r="AF83" s="11">
        <v>0.876</v>
      </c>
      <c r="AG83" s="8">
        <f t="shared" si="17"/>
        <v>1.752</v>
      </c>
      <c r="AH83" s="8">
        <f t="shared" si="20"/>
        <v>0.91727999999999998</v>
      </c>
      <c r="AI83" s="8">
        <f t="shared" si="18"/>
        <v>1.83456</v>
      </c>
      <c r="AJ83" s="8">
        <f t="shared" si="19"/>
        <v>1.0471232876712329</v>
      </c>
      <c r="AK83" s="8"/>
      <c r="AM83" t="s">
        <v>642</v>
      </c>
      <c r="AQ83" s="30" t="s">
        <v>621</v>
      </c>
    </row>
    <row r="84" spans="1:43" x14ac:dyDescent="0.3">
      <c r="A84">
        <v>222</v>
      </c>
      <c r="B84">
        <v>83</v>
      </c>
      <c r="C84" s="2">
        <v>3</v>
      </c>
      <c r="D84" s="6" t="s">
        <v>613</v>
      </c>
      <c r="E84">
        <v>1</v>
      </c>
      <c r="F84" s="2" t="s">
        <v>432</v>
      </c>
      <c r="G84" t="s">
        <v>433</v>
      </c>
      <c r="H84">
        <v>2</v>
      </c>
      <c r="I84" s="2">
        <v>2</v>
      </c>
      <c r="J84" t="str">
        <f t="shared" si="21"/>
        <v>T-115609_Standard</v>
      </c>
      <c r="K84">
        <f t="shared" si="22"/>
        <v>1</v>
      </c>
      <c r="U84" s="2">
        <f t="shared" si="16"/>
        <v>2</v>
      </c>
      <c r="V84" s="12" t="s">
        <v>435</v>
      </c>
      <c r="W84" s="12" t="s">
        <v>335</v>
      </c>
      <c r="X84" s="1" t="s">
        <v>108</v>
      </c>
      <c r="Y84" s="1">
        <v>1</v>
      </c>
      <c r="Z84" s="1" t="s">
        <v>594</v>
      </c>
      <c r="AA84" s="30" t="s">
        <v>131</v>
      </c>
      <c r="AB84" s="40">
        <v>10</v>
      </c>
      <c r="AC84" s="40">
        <v>78</v>
      </c>
      <c r="AD84" s="40">
        <v>147</v>
      </c>
      <c r="AE84" s="14" t="s">
        <v>129</v>
      </c>
      <c r="AF84" s="11">
        <v>0.876</v>
      </c>
      <c r="AG84" s="8">
        <f t="shared" si="17"/>
        <v>1.752</v>
      </c>
      <c r="AH84" s="8">
        <f t="shared" si="20"/>
        <v>0.91727999999999998</v>
      </c>
      <c r="AI84" s="8">
        <f t="shared" si="18"/>
        <v>1.83456</v>
      </c>
      <c r="AJ84" s="8">
        <f t="shared" si="19"/>
        <v>1.0471232876712329</v>
      </c>
      <c r="AK84" s="8"/>
      <c r="AM84" t="s">
        <v>642</v>
      </c>
      <c r="AQ84" s="30" t="s">
        <v>621</v>
      </c>
    </row>
    <row r="85" spans="1:43" x14ac:dyDescent="0.3">
      <c r="A85">
        <v>226</v>
      </c>
      <c r="B85">
        <v>84</v>
      </c>
      <c r="C85" s="2">
        <v>3</v>
      </c>
      <c r="D85" s="6" t="s">
        <v>613</v>
      </c>
      <c r="E85">
        <v>1</v>
      </c>
      <c r="F85" s="2" t="s">
        <v>439</v>
      </c>
      <c r="G85" t="s">
        <v>440</v>
      </c>
      <c r="H85">
        <v>2</v>
      </c>
      <c r="I85" s="2">
        <v>2</v>
      </c>
      <c r="J85" t="str">
        <f t="shared" si="21"/>
        <v>T-115609_Standard</v>
      </c>
      <c r="K85">
        <f t="shared" si="22"/>
        <v>1</v>
      </c>
      <c r="U85" s="2">
        <f t="shared" si="16"/>
        <v>2</v>
      </c>
      <c r="V85" s="12" t="s">
        <v>442</v>
      </c>
      <c r="W85" s="12" t="s">
        <v>335</v>
      </c>
      <c r="X85" s="1" t="s">
        <v>108</v>
      </c>
      <c r="Y85" s="1">
        <v>1</v>
      </c>
      <c r="Z85" s="1" t="s">
        <v>594</v>
      </c>
      <c r="AA85" s="30" t="s">
        <v>131</v>
      </c>
      <c r="AB85" s="40">
        <v>10</v>
      </c>
      <c r="AC85" s="40">
        <v>78</v>
      </c>
      <c r="AD85" s="40">
        <v>147</v>
      </c>
      <c r="AE85" s="14" t="s">
        <v>129</v>
      </c>
      <c r="AF85" s="11">
        <v>0.876</v>
      </c>
      <c r="AG85" s="8">
        <f t="shared" si="17"/>
        <v>1.752</v>
      </c>
      <c r="AH85" s="8">
        <f t="shared" si="20"/>
        <v>0.91727999999999998</v>
      </c>
      <c r="AI85" s="8">
        <f t="shared" si="18"/>
        <v>1.83456</v>
      </c>
      <c r="AJ85" s="8">
        <f t="shared" si="19"/>
        <v>1.0471232876712329</v>
      </c>
      <c r="AK85" s="8"/>
      <c r="AM85" t="s">
        <v>642</v>
      </c>
      <c r="AQ85" s="30" t="s">
        <v>621</v>
      </c>
    </row>
    <row r="86" spans="1:43" x14ac:dyDescent="0.3">
      <c r="A86">
        <v>181</v>
      </c>
      <c r="B86">
        <v>85</v>
      </c>
      <c r="C86" s="2">
        <v>3</v>
      </c>
      <c r="D86" s="6" t="s">
        <v>613</v>
      </c>
      <c r="E86">
        <v>1</v>
      </c>
      <c r="F86" s="2" t="s">
        <v>348</v>
      </c>
      <c r="G86" t="s">
        <v>349</v>
      </c>
      <c r="H86">
        <v>2</v>
      </c>
      <c r="I86" s="2">
        <v>2</v>
      </c>
      <c r="J86" t="str">
        <f t="shared" si="21"/>
        <v>T-115609_2</v>
      </c>
      <c r="K86">
        <f t="shared" si="22"/>
        <v>1</v>
      </c>
      <c r="U86" s="2">
        <f t="shared" si="16"/>
        <v>2</v>
      </c>
      <c r="V86" s="12" t="s">
        <v>352</v>
      </c>
      <c r="W86" s="12" t="s">
        <v>353</v>
      </c>
      <c r="X86" s="1" t="s">
        <v>108</v>
      </c>
      <c r="Y86" s="1">
        <v>1</v>
      </c>
      <c r="Z86" s="1" t="s">
        <v>594</v>
      </c>
      <c r="AA86" s="30" t="s">
        <v>131</v>
      </c>
      <c r="AB86" s="40">
        <v>10</v>
      </c>
      <c r="AC86" s="40">
        <v>80</v>
      </c>
      <c r="AD86" s="40">
        <v>149</v>
      </c>
      <c r="AE86" s="14" t="s">
        <v>129</v>
      </c>
      <c r="AF86" s="11">
        <v>0.91100000000000003</v>
      </c>
      <c r="AG86" s="8">
        <f t="shared" si="17"/>
        <v>1.8220000000000001</v>
      </c>
      <c r="AH86" s="8">
        <f t="shared" si="20"/>
        <v>0.9536</v>
      </c>
      <c r="AI86" s="8">
        <f t="shared" si="18"/>
        <v>1.9072</v>
      </c>
      <c r="AJ86" s="8">
        <f t="shared" si="19"/>
        <v>1.0467618002195389</v>
      </c>
      <c r="AK86" s="8"/>
      <c r="AM86" t="s">
        <v>647</v>
      </c>
      <c r="AQ86" s="30" t="s">
        <v>627</v>
      </c>
    </row>
    <row r="87" spans="1:43" x14ac:dyDescent="0.3">
      <c r="A87">
        <v>185</v>
      </c>
      <c r="B87">
        <v>86</v>
      </c>
      <c r="C87" s="2">
        <v>3</v>
      </c>
      <c r="D87" s="6" t="s">
        <v>613</v>
      </c>
      <c r="E87">
        <v>1</v>
      </c>
      <c r="F87" s="2" t="s">
        <v>357</v>
      </c>
      <c r="G87" t="s">
        <v>358</v>
      </c>
      <c r="H87">
        <v>2</v>
      </c>
      <c r="I87" s="2">
        <v>2</v>
      </c>
      <c r="J87" t="str">
        <f t="shared" si="21"/>
        <v>T-115609_2</v>
      </c>
      <c r="K87">
        <f t="shared" si="22"/>
        <v>1</v>
      </c>
      <c r="U87" s="2">
        <f t="shared" si="16"/>
        <v>2</v>
      </c>
      <c r="V87" s="12" t="s">
        <v>361</v>
      </c>
      <c r="W87" s="12" t="s">
        <v>353</v>
      </c>
      <c r="X87" s="1" t="s">
        <v>108</v>
      </c>
      <c r="Y87" s="1">
        <v>1</v>
      </c>
      <c r="Z87" s="1" t="s">
        <v>594</v>
      </c>
      <c r="AA87" s="30" t="s">
        <v>131</v>
      </c>
      <c r="AB87" s="40">
        <v>10</v>
      </c>
      <c r="AC87" s="40">
        <v>80</v>
      </c>
      <c r="AD87" s="40">
        <v>149</v>
      </c>
      <c r="AE87" s="14" t="s">
        <v>129</v>
      </c>
      <c r="AF87" s="11">
        <v>0.91100000000000003</v>
      </c>
      <c r="AG87" s="8">
        <f t="shared" si="17"/>
        <v>1.8220000000000001</v>
      </c>
      <c r="AH87" s="8">
        <f t="shared" si="20"/>
        <v>0.9536</v>
      </c>
      <c r="AI87" s="8">
        <f t="shared" si="18"/>
        <v>1.9072</v>
      </c>
      <c r="AJ87" s="8">
        <f t="shared" si="19"/>
        <v>1.0467618002195389</v>
      </c>
      <c r="AK87" s="8"/>
      <c r="AM87" t="s">
        <v>647</v>
      </c>
      <c r="AQ87" s="30" t="s">
        <v>627</v>
      </c>
    </row>
    <row r="88" spans="1:43" x14ac:dyDescent="0.3">
      <c r="A88">
        <v>188</v>
      </c>
      <c r="B88">
        <v>87</v>
      </c>
      <c r="C88" s="2">
        <v>3</v>
      </c>
      <c r="D88" s="6" t="s">
        <v>613</v>
      </c>
      <c r="E88">
        <v>1</v>
      </c>
      <c r="F88" s="2" t="s">
        <v>364</v>
      </c>
      <c r="G88" t="s">
        <v>365</v>
      </c>
      <c r="H88">
        <v>2</v>
      </c>
      <c r="I88" s="2">
        <v>2</v>
      </c>
      <c r="J88" t="str">
        <f t="shared" si="21"/>
        <v>T-115609_2</v>
      </c>
      <c r="K88">
        <f t="shared" si="22"/>
        <v>1</v>
      </c>
      <c r="U88" s="2">
        <f t="shared" si="16"/>
        <v>2</v>
      </c>
      <c r="V88" s="12" t="s">
        <v>367</v>
      </c>
      <c r="W88" s="12" t="s">
        <v>353</v>
      </c>
      <c r="X88" s="1" t="s">
        <v>108</v>
      </c>
      <c r="Y88" s="1">
        <v>1</v>
      </c>
      <c r="Z88" s="1" t="s">
        <v>594</v>
      </c>
      <c r="AA88" s="30" t="s">
        <v>131</v>
      </c>
      <c r="AB88" s="40">
        <v>10</v>
      </c>
      <c r="AC88" s="40">
        <v>80</v>
      </c>
      <c r="AD88" s="40">
        <v>149</v>
      </c>
      <c r="AE88" s="14" t="s">
        <v>129</v>
      </c>
      <c r="AF88" s="11">
        <v>0.91100000000000003</v>
      </c>
      <c r="AG88" s="8">
        <f t="shared" si="17"/>
        <v>1.8220000000000001</v>
      </c>
      <c r="AH88" s="8">
        <f t="shared" si="20"/>
        <v>0.9536</v>
      </c>
      <c r="AI88" s="8">
        <f t="shared" si="18"/>
        <v>1.9072</v>
      </c>
      <c r="AJ88" s="8">
        <f t="shared" si="19"/>
        <v>1.0467618002195389</v>
      </c>
      <c r="AK88" s="8"/>
      <c r="AM88" t="s">
        <v>647</v>
      </c>
      <c r="AQ88" s="30" t="s">
        <v>627</v>
      </c>
    </row>
    <row r="89" spans="1:43" x14ac:dyDescent="0.3">
      <c r="A89">
        <v>192</v>
      </c>
      <c r="B89">
        <v>88</v>
      </c>
      <c r="C89" s="2">
        <v>3</v>
      </c>
      <c r="D89" s="6" t="s">
        <v>613</v>
      </c>
      <c r="E89">
        <v>1</v>
      </c>
      <c r="F89" s="2" t="s">
        <v>372</v>
      </c>
      <c r="G89" t="s">
        <v>373</v>
      </c>
      <c r="H89">
        <v>2</v>
      </c>
      <c r="I89" s="2">
        <v>2</v>
      </c>
      <c r="J89" t="str">
        <f t="shared" si="21"/>
        <v>T-115609_2</v>
      </c>
      <c r="K89">
        <f t="shared" si="22"/>
        <v>1</v>
      </c>
      <c r="U89" s="2">
        <f t="shared" si="16"/>
        <v>2</v>
      </c>
      <c r="V89" s="12" t="s">
        <v>375</v>
      </c>
      <c r="W89" s="12" t="s">
        <v>353</v>
      </c>
      <c r="X89" s="1" t="s">
        <v>108</v>
      </c>
      <c r="Y89" s="1">
        <v>1</v>
      </c>
      <c r="Z89" s="1" t="s">
        <v>594</v>
      </c>
      <c r="AA89" s="30" t="s">
        <v>131</v>
      </c>
      <c r="AB89" s="40">
        <v>10</v>
      </c>
      <c r="AC89" s="40">
        <v>80</v>
      </c>
      <c r="AD89" s="40">
        <v>149</v>
      </c>
      <c r="AE89" s="14" t="s">
        <v>129</v>
      </c>
      <c r="AF89" s="11">
        <v>0.91100000000000003</v>
      </c>
      <c r="AG89" s="8">
        <f t="shared" si="17"/>
        <v>1.8220000000000001</v>
      </c>
      <c r="AH89" s="8">
        <f t="shared" si="20"/>
        <v>0.9536</v>
      </c>
      <c r="AI89" s="8">
        <f t="shared" si="18"/>
        <v>1.9072</v>
      </c>
      <c r="AJ89" s="8">
        <f t="shared" si="19"/>
        <v>1.0467618002195389</v>
      </c>
      <c r="AK89" s="8"/>
      <c r="AM89" t="s">
        <v>647</v>
      </c>
      <c r="AQ89" s="30" t="s">
        <v>627</v>
      </c>
    </row>
    <row r="90" spans="1:43" x14ac:dyDescent="0.3">
      <c r="A90">
        <v>202</v>
      </c>
      <c r="B90">
        <v>89</v>
      </c>
      <c r="C90" s="2">
        <v>3</v>
      </c>
      <c r="D90" s="6" t="s">
        <v>613</v>
      </c>
      <c r="E90">
        <v>1</v>
      </c>
      <c r="F90" s="2" t="s">
        <v>386</v>
      </c>
      <c r="G90" t="s">
        <v>387</v>
      </c>
      <c r="H90">
        <v>2</v>
      </c>
      <c r="I90" s="2">
        <v>6</v>
      </c>
      <c r="J90" t="str">
        <f t="shared" si="21"/>
        <v>T-113606_Standard</v>
      </c>
      <c r="K90">
        <f t="shared" si="22"/>
        <v>2</v>
      </c>
      <c r="U90" s="2">
        <f t="shared" si="16"/>
        <v>4</v>
      </c>
      <c r="V90" s="12" t="s">
        <v>398</v>
      </c>
      <c r="W90" s="12" t="s">
        <v>399</v>
      </c>
      <c r="X90" s="1" t="s">
        <v>108</v>
      </c>
      <c r="Y90" s="1">
        <v>2</v>
      </c>
      <c r="Z90" s="1" t="s">
        <v>594</v>
      </c>
      <c r="AA90" s="30" t="s">
        <v>131</v>
      </c>
      <c r="AB90" s="40">
        <v>10</v>
      </c>
      <c r="AC90" s="40">
        <v>80</v>
      </c>
      <c r="AD90" s="40">
        <v>1480</v>
      </c>
      <c r="AE90" s="14" t="s">
        <v>129</v>
      </c>
      <c r="AF90" s="11">
        <v>9.4640000000000004</v>
      </c>
      <c r="AG90" s="8">
        <f t="shared" si="17"/>
        <v>37.856000000000002</v>
      </c>
      <c r="AH90" s="8">
        <f t="shared" si="20"/>
        <v>9.4719999999999995</v>
      </c>
      <c r="AI90" s="8">
        <f t="shared" si="18"/>
        <v>37.887999999999998</v>
      </c>
      <c r="AJ90" s="8">
        <f t="shared" si="19"/>
        <v>1.0008453085376161</v>
      </c>
      <c r="AK90" s="8"/>
    </row>
    <row r="91" spans="1:43" x14ac:dyDescent="0.3">
      <c r="A91">
        <v>172</v>
      </c>
      <c r="B91">
        <v>90</v>
      </c>
      <c r="C91" s="2">
        <v>3</v>
      </c>
      <c r="D91" s="6" t="s">
        <v>613</v>
      </c>
      <c r="E91">
        <v>1</v>
      </c>
      <c r="F91" s="2" t="s">
        <v>330</v>
      </c>
      <c r="G91" t="s">
        <v>331</v>
      </c>
      <c r="H91">
        <v>2</v>
      </c>
      <c r="I91" s="2">
        <v>1</v>
      </c>
      <c r="J91" t="str">
        <f t="shared" si="21"/>
        <v>T-113346_Standard</v>
      </c>
      <c r="K91">
        <f t="shared" si="22"/>
        <v>1</v>
      </c>
      <c r="U91" s="2">
        <f t="shared" si="16"/>
        <v>2</v>
      </c>
      <c r="V91" s="12" t="s">
        <v>332</v>
      </c>
      <c r="W91" s="12" t="s">
        <v>333</v>
      </c>
      <c r="X91" s="1" t="s">
        <v>108</v>
      </c>
      <c r="Y91" s="1">
        <v>1</v>
      </c>
      <c r="Z91" s="1" t="s">
        <v>594</v>
      </c>
      <c r="AA91" s="30" t="s">
        <v>131</v>
      </c>
      <c r="AB91" s="40">
        <v>10</v>
      </c>
      <c r="AC91" s="40">
        <v>90</v>
      </c>
      <c r="AD91" s="40">
        <v>171</v>
      </c>
      <c r="AE91" s="14" t="s">
        <v>129</v>
      </c>
      <c r="AF91" s="11">
        <v>1.141</v>
      </c>
      <c r="AG91" s="8">
        <f t="shared" si="17"/>
        <v>2.282</v>
      </c>
      <c r="AH91" s="8">
        <f t="shared" si="20"/>
        <v>1.2312000000000001</v>
      </c>
      <c r="AI91" s="8">
        <f t="shared" si="18"/>
        <v>2.4624000000000001</v>
      </c>
      <c r="AJ91" s="8">
        <f t="shared" si="19"/>
        <v>1.0790534618755478</v>
      </c>
      <c r="AK91" s="8"/>
      <c r="AM91" t="s">
        <v>641</v>
      </c>
      <c r="AQ91" s="30" t="s">
        <v>620</v>
      </c>
    </row>
    <row r="92" spans="1:43" x14ac:dyDescent="0.3">
      <c r="A92">
        <v>176</v>
      </c>
      <c r="B92">
        <v>91</v>
      </c>
      <c r="C92" s="2">
        <v>3</v>
      </c>
      <c r="D92" s="6" t="s">
        <v>613</v>
      </c>
      <c r="E92">
        <v>1</v>
      </c>
      <c r="F92" s="2" t="s">
        <v>340</v>
      </c>
      <c r="G92" t="s">
        <v>341</v>
      </c>
      <c r="H92">
        <v>2</v>
      </c>
      <c r="I92" s="2">
        <v>1</v>
      </c>
      <c r="J92" t="str">
        <f t="shared" si="21"/>
        <v>T-113350_Standard</v>
      </c>
      <c r="K92">
        <f t="shared" si="22"/>
        <v>1</v>
      </c>
      <c r="U92" s="2">
        <f t="shared" si="16"/>
        <v>2</v>
      </c>
      <c r="V92" s="12" t="s">
        <v>342</v>
      </c>
      <c r="W92" s="12" t="s">
        <v>343</v>
      </c>
      <c r="X92" s="1" t="s">
        <v>108</v>
      </c>
      <c r="Y92" s="1">
        <v>1</v>
      </c>
      <c r="Z92" s="1" t="s">
        <v>594</v>
      </c>
      <c r="AA92" s="30" t="s">
        <v>131</v>
      </c>
      <c r="AB92" s="40">
        <v>10</v>
      </c>
      <c r="AC92" s="40">
        <v>90</v>
      </c>
      <c r="AD92" s="40">
        <v>171</v>
      </c>
      <c r="AE92" s="14" t="s">
        <v>129</v>
      </c>
      <c r="AF92" s="11">
        <v>1.1679999999999999</v>
      </c>
      <c r="AG92" s="8">
        <f t="shared" si="17"/>
        <v>2.3359999999999999</v>
      </c>
      <c r="AH92" s="8">
        <f t="shared" si="20"/>
        <v>1.2312000000000001</v>
      </c>
      <c r="AI92" s="8">
        <f t="shared" si="18"/>
        <v>2.4624000000000001</v>
      </c>
      <c r="AJ92" s="8">
        <f t="shared" si="19"/>
        <v>1.0541095890410961</v>
      </c>
      <c r="AK92" s="8"/>
      <c r="AM92" t="s">
        <v>641</v>
      </c>
      <c r="AQ92" s="30" t="s">
        <v>624</v>
      </c>
    </row>
    <row r="93" spans="1:43" x14ac:dyDescent="0.3">
      <c r="A93">
        <v>221</v>
      </c>
      <c r="B93">
        <v>92</v>
      </c>
      <c r="C93" s="2">
        <v>3</v>
      </c>
      <c r="D93" s="6" t="s">
        <v>613</v>
      </c>
      <c r="E93">
        <v>1</v>
      </c>
      <c r="F93" s="2" t="s">
        <v>432</v>
      </c>
      <c r="G93" t="s">
        <v>433</v>
      </c>
      <c r="H93">
        <v>2</v>
      </c>
      <c r="I93" s="2">
        <v>1</v>
      </c>
      <c r="J93" t="str">
        <f t="shared" si="21"/>
        <v>T-113346_Standard</v>
      </c>
      <c r="K93">
        <f t="shared" si="22"/>
        <v>1</v>
      </c>
      <c r="U93" s="2">
        <f t="shared" si="16"/>
        <v>2</v>
      </c>
      <c r="V93" s="12" t="s">
        <v>434</v>
      </c>
      <c r="W93" s="12" t="s">
        <v>333</v>
      </c>
      <c r="X93" s="1" t="s">
        <v>108</v>
      </c>
      <c r="Y93" s="1">
        <v>1</v>
      </c>
      <c r="Z93" s="1" t="s">
        <v>594</v>
      </c>
      <c r="AA93" s="30" t="s">
        <v>131</v>
      </c>
      <c r="AB93" s="40">
        <v>10</v>
      </c>
      <c r="AC93" s="40">
        <v>90</v>
      </c>
      <c r="AD93" s="40">
        <v>171</v>
      </c>
      <c r="AE93" s="14" t="s">
        <v>129</v>
      </c>
      <c r="AF93" s="11">
        <v>1.141</v>
      </c>
      <c r="AG93" s="8">
        <f t="shared" si="17"/>
        <v>2.282</v>
      </c>
      <c r="AH93" s="8">
        <f t="shared" si="20"/>
        <v>1.2312000000000001</v>
      </c>
      <c r="AI93" s="8">
        <f t="shared" si="18"/>
        <v>2.4624000000000001</v>
      </c>
      <c r="AJ93" s="8">
        <f t="shared" si="19"/>
        <v>1.0790534618755478</v>
      </c>
      <c r="AK93" s="8"/>
      <c r="AM93" t="s">
        <v>641</v>
      </c>
      <c r="AQ93" s="30" t="s">
        <v>620</v>
      </c>
    </row>
    <row r="94" spans="1:43" x14ac:dyDescent="0.3">
      <c r="A94">
        <v>225</v>
      </c>
      <c r="B94">
        <v>93</v>
      </c>
      <c r="C94" s="2">
        <v>3</v>
      </c>
      <c r="D94" s="6" t="s">
        <v>613</v>
      </c>
      <c r="E94">
        <v>1</v>
      </c>
      <c r="F94" s="2" t="s">
        <v>439</v>
      </c>
      <c r="G94" t="s">
        <v>440</v>
      </c>
      <c r="H94">
        <v>2</v>
      </c>
      <c r="I94" s="2">
        <v>1</v>
      </c>
      <c r="J94" t="str">
        <f t="shared" si="21"/>
        <v>T-113350_Standard</v>
      </c>
      <c r="K94">
        <f t="shared" si="22"/>
        <v>1</v>
      </c>
      <c r="U94" s="2">
        <f t="shared" si="16"/>
        <v>2</v>
      </c>
      <c r="V94" s="12" t="s">
        <v>441</v>
      </c>
      <c r="W94" s="12" t="s">
        <v>343</v>
      </c>
      <c r="X94" s="1" t="s">
        <v>108</v>
      </c>
      <c r="Y94" s="1">
        <v>1</v>
      </c>
      <c r="Z94" s="1" t="s">
        <v>594</v>
      </c>
      <c r="AA94" s="30" t="s">
        <v>131</v>
      </c>
      <c r="AB94" s="40">
        <v>10</v>
      </c>
      <c r="AC94" s="40">
        <v>90</v>
      </c>
      <c r="AD94" s="40">
        <v>171</v>
      </c>
      <c r="AE94" s="14" t="s">
        <v>129</v>
      </c>
      <c r="AF94" s="11">
        <v>1.1679999999999999</v>
      </c>
      <c r="AG94" s="8">
        <f t="shared" si="17"/>
        <v>2.3359999999999999</v>
      </c>
      <c r="AH94" s="8">
        <f t="shared" si="20"/>
        <v>1.2312000000000001</v>
      </c>
      <c r="AI94" s="8">
        <f t="shared" si="18"/>
        <v>2.4624000000000001</v>
      </c>
      <c r="AJ94" s="8">
        <f t="shared" si="19"/>
        <v>1.0541095890410961</v>
      </c>
      <c r="AK94" s="8"/>
      <c r="AM94" t="s">
        <v>641</v>
      </c>
      <c r="AN94" t="s">
        <v>645</v>
      </c>
      <c r="AQ94" s="30" t="s">
        <v>624</v>
      </c>
    </row>
    <row r="95" spans="1:43" x14ac:dyDescent="0.3">
      <c r="A95">
        <v>180</v>
      </c>
      <c r="B95">
        <v>94</v>
      </c>
      <c r="C95" s="2">
        <v>3</v>
      </c>
      <c r="D95" s="6" t="s">
        <v>613</v>
      </c>
      <c r="E95">
        <v>1</v>
      </c>
      <c r="F95" s="2" t="s">
        <v>348</v>
      </c>
      <c r="G95" t="s">
        <v>349</v>
      </c>
      <c r="H95">
        <v>2</v>
      </c>
      <c r="I95" s="2">
        <v>1</v>
      </c>
      <c r="J95" t="str">
        <f t="shared" si="21"/>
        <v>T-113356_Standard</v>
      </c>
      <c r="K95">
        <f t="shared" si="22"/>
        <v>1</v>
      </c>
      <c r="U95" s="2">
        <f t="shared" si="16"/>
        <v>2</v>
      </c>
      <c r="V95" s="12" t="s">
        <v>350</v>
      </c>
      <c r="W95" s="12" t="s">
        <v>351</v>
      </c>
      <c r="X95" s="1" t="s">
        <v>108</v>
      </c>
      <c r="Y95" s="1">
        <v>1</v>
      </c>
      <c r="Z95" s="1" t="s">
        <v>594</v>
      </c>
      <c r="AA95" s="30" t="s">
        <v>131</v>
      </c>
      <c r="AB95" s="40">
        <v>10</v>
      </c>
      <c r="AC95" s="40">
        <v>90</v>
      </c>
      <c r="AD95" s="40">
        <v>191</v>
      </c>
      <c r="AE95" s="14" t="s">
        <v>129</v>
      </c>
      <c r="AF95" s="11">
        <v>1.33</v>
      </c>
      <c r="AG95" s="8">
        <f t="shared" si="17"/>
        <v>2.66</v>
      </c>
      <c r="AH95" s="8">
        <f t="shared" si="20"/>
        <v>1.3752</v>
      </c>
      <c r="AI95" s="8">
        <f t="shared" si="18"/>
        <v>2.7504</v>
      </c>
      <c r="AJ95" s="8">
        <f t="shared" si="19"/>
        <v>1.0339849624060149</v>
      </c>
      <c r="AK95" s="8"/>
      <c r="AN95" t="s">
        <v>645</v>
      </c>
      <c r="AQ95" s="30" t="s">
        <v>626</v>
      </c>
    </row>
    <row r="96" spans="1:43" x14ac:dyDescent="0.3">
      <c r="A96">
        <v>184</v>
      </c>
      <c r="B96">
        <v>95</v>
      </c>
      <c r="C96" s="2">
        <v>3</v>
      </c>
      <c r="D96" s="6" t="s">
        <v>613</v>
      </c>
      <c r="E96">
        <v>1</v>
      </c>
      <c r="F96" s="2" t="s">
        <v>357</v>
      </c>
      <c r="G96" t="s">
        <v>358</v>
      </c>
      <c r="H96">
        <v>2</v>
      </c>
      <c r="I96" s="2">
        <v>1</v>
      </c>
      <c r="J96" t="str">
        <f t="shared" si="21"/>
        <v>T-113353_Standard</v>
      </c>
      <c r="K96">
        <f t="shared" si="22"/>
        <v>1</v>
      </c>
      <c r="U96" s="2">
        <f t="shared" si="16"/>
        <v>2</v>
      </c>
      <c r="V96" s="12" t="s">
        <v>359</v>
      </c>
      <c r="W96" s="12" t="s">
        <v>360</v>
      </c>
      <c r="X96" s="1" t="s">
        <v>108</v>
      </c>
      <c r="Y96" s="1">
        <v>1</v>
      </c>
      <c r="Z96" s="1" t="s">
        <v>594</v>
      </c>
      <c r="AA96" s="30" t="s">
        <v>131</v>
      </c>
      <c r="AB96" s="40">
        <v>10</v>
      </c>
      <c r="AC96" s="40">
        <v>90</v>
      </c>
      <c r="AD96" s="40">
        <v>191</v>
      </c>
      <c r="AE96" s="14" t="s">
        <v>129</v>
      </c>
      <c r="AF96" s="11">
        <v>1.33</v>
      </c>
      <c r="AG96" s="8">
        <f t="shared" si="17"/>
        <v>2.66</v>
      </c>
      <c r="AH96" s="8">
        <f t="shared" si="20"/>
        <v>1.3752</v>
      </c>
      <c r="AI96" s="8">
        <f t="shared" si="18"/>
        <v>2.7504</v>
      </c>
      <c r="AJ96" s="8">
        <f t="shared" si="19"/>
        <v>1.0339849624060149</v>
      </c>
      <c r="AK96" s="8"/>
      <c r="AN96" t="s">
        <v>645</v>
      </c>
      <c r="AQ96" s="30" t="s">
        <v>626</v>
      </c>
    </row>
    <row r="97" spans="1:43" x14ac:dyDescent="0.3">
      <c r="A97">
        <v>187</v>
      </c>
      <c r="B97">
        <v>96</v>
      </c>
      <c r="C97" s="2">
        <v>3</v>
      </c>
      <c r="D97" s="6" t="s">
        <v>613</v>
      </c>
      <c r="E97">
        <v>1</v>
      </c>
      <c r="F97" s="2" t="s">
        <v>364</v>
      </c>
      <c r="G97" t="s">
        <v>365</v>
      </c>
      <c r="H97">
        <v>2</v>
      </c>
      <c r="I97" s="2">
        <v>1</v>
      </c>
      <c r="J97" t="str">
        <f t="shared" si="21"/>
        <v>T-113356_Standard</v>
      </c>
      <c r="K97">
        <f t="shared" si="22"/>
        <v>1</v>
      </c>
      <c r="U97" s="2">
        <f t="shared" si="16"/>
        <v>2</v>
      </c>
      <c r="V97" s="12" t="s">
        <v>366</v>
      </c>
      <c r="W97" s="12" t="s">
        <v>351</v>
      </c>
      <c r="X97" s="1" t="s">
        <v>108</v>
      </c>
      <c r="Y97" s="1">
        <v>1</v>
      </c>
      <c r="Z97" s="1" t="s">
        <v>594</v>
      </c>
      <c r="AA97" s="30" t="s">
        <v>131</v>
      </c>
      <c r="AB97" s="40">
        <v>10</v>
      </c>
      <c r="AC97" s="40">
        <v>90</v>
      </c>
      <c r="AD97" s="40">
        <v>191</v>
      </c>
      <c r="AE97" s="14" t="s">
        <v>129</v>
      </c>
      <c r="AF97" s="11">
        <v>1.33</v>
      </c>
      <c r="AG97" s="8">
        <f t="shared" si="17"/>
        <v>2.66</v>
      </c>
      <c r="AH97" s="8">
        <f t="shared" si="20"/>
        <v>1.3752</v>
      </c>
      <c r="AI97" s="8">
        <f t="shared" si="18"/>
        <v>2.7504</v>
      </c>
      <c r="AJ97" s="8">
        <f t="shared" si="19"/>
        <v>1.0339849624060149</v>
      </c>
      <c r="AK97" s="8"/>
      <c r="AN97" t="s">
        <v>645</v>
      </c>
      <c r="AQ97" s="30" t="s">
        <v>626</v>
      </c>
    </row>
    <row r="98" spans="1:43" x14ac:dyDescent="0.3">
      <c r="A98">
        <v>191</v>
      </c>
      <c r="B98">
        <v>97</v>
      </c>
      <c r="C98" s="2">
        <v>3</v>
      </c>
      <c r="D98" s="6" t="s">
        <v>613</v>
      </c>
      <c r="E98">
        <v>1</v>
      </c>
      <c r="F98" s="2" t="s">
        <v>372</v>
      </c>
      <c r="G98" t="s">
        <v>373</v>
      </c>
      <c r="H98">
        <v>2</v>
      </c>
      <c r="I98" s="2">
        <v>1</v>
      </c>
      <c r="J98" t="str">
        <f t="shared" si="21"/>
        <v>T-113353_Standard</v>
      </c>
      <c r="K98">
        <f t="shared" si="22"/>
        <v>1</v>
      </c>
      <c r="U98" s="2">
        <f t="shared" ref="U98:U129" si="23">PRODUCT(E98,H98,K98,N98,Q98)</f>
        <v>2</v>
      </c>
      <c r="V98" s="12" t="s">
        <v>374</v>
      </c>
      <c r="W98" s="12" t="s">
        <v>360</v>
      </c>
      <c r="X98" s="1" t="s">
        <v>108</v>
      </c>
      <c r="Y98" s="1">
        <v>1</v>
      </c>
      <c r="Z98" s="1" t="s">
        <v>594</v>
      </c>
      <c r="AA98" s="30" t="s">
        <v>131</v>
      </c>
      <c r="AB98" s="40">
        <v>10</v>
      </c>
      <c r="AC98" s="40">
        <v>90</v>
      </c>
      <c r="AD98" s="40">
        <v>191</v>
      </c>
      <c r="AE98" s="14" t="s">
        <v>129</v>
      </c>
      <c r="AF98" s="11">
        <v>1.33</v>
      </c>
      <c r="AG98" s="8">
        <f t="shared" ref="AG98:AG129" si="24">AF98*U98</f>
        <v>2.66</v>
      </c>
      <c r="AH98" s="8">
        <f t="shared" si="20"/>
        <v>1.3752</v>
      </c>
      <c r="AI98" s="8">
        <f t="shared" ref="AI98:AI129" si="25">AH98*U98</f>
        <v>2.7504</v>
      </c>
      <c r="AJ98" s="8">
        <f t="shared" ref="AJ98:AJ129" si="26">AI98/AG98</f>
        <v>1.0339849624060149</v>
      </c>
      <c r="AK98" s="8"/>
      <c r="AN98" t="s">
        <v>645</v>
      </c>
      <c r="AQ98" s="30" t="s">
        <v>626</v>
      </c>
    </row>
    <row r="99" spans="1:43" x14ac:dyDescent="0.3">
      <c r="A99">
        <v>199</v>
      </c>
      <c r="B99">
        <v>98</v>
      </c>
      <c r="C99" s="2">
        <v>3</v>
      </c>
      <c r="D99" s="6" t="s">
        <v>613</v>
      </c>
      <c r="E99">
        <v>1</v>
      </c>
      <c r="F99" s="2" t="s">
        <v>386</v>
      </c>
      <c r="G99" t="s">
        <v>387</v>
      </c>
      <c r="H99">
        <v>2</v>
      </c>
      <c r="I99" s="2">
        <v>3</v>
      </c>
      <c r="J99" t="str">
        <f t="shared" si="21"/>
        <v>T-113603_Standard</v>
      </c>
      <c r="K99">
        <f t="shared" si="22"/>
        <v>2</v>
      </c>
      <c r="U99" s="2">
        <f t="shared" si="23"/>
        <v>4</v>
      </c>
      <c r="V99" s="12" t="s">
        <v>392</v>
      </c>
      <c r="W99" s="12" t="s">
        <v>393</v>
      </c>
      <c r="X99" s="1" t="s">
        <v>108</v>
      </c>
      <c r="Y99" s="1">
        <v>2</v>
      </c>
      <c r="Z99" s="1" t="s">
        <v>594</v>
      </c>
      <c r="AA99" s="30" t="s">
        <v>131</v>
      </c>
      <c r="AB99" s="40">
        <v>10</v>
      </c>
      <c r="AC99" s="40">
        <v>180</v>
      </c>
      <c r="AD99" s="40">
        <v>1480</v>
      </c>
      <c r="AE99" s="14" t="s">
        <v>129</v>
      </c>
      <c r="AF99" s="11">
        <v>20.93</v>
      </c>
      <c r="AG99" s="8">
        <f t="shared" si="24"/>
        <v>83.72</v>
      </c>
      <c r="AH99" s="8">
        <f t="shared" si="20"/>
        <v>21.312000000000001</v>
      </c>
      <c r="AI99" s="8">
        <f t="shared" si="25"/>
        <v>85.248000000000005</v>
      </c>
      <c r="AJ99" s="8">
        <f t="shared" si="26"/>
        <v>1.0182513139034879</v>
      </c>
      <c r="AK99" s="8"/>
      <c r="AM99" t="s">
        <v>652</v>
      </c>
      <c r="AN99" t="s">
        <v>651</v>
      </c>
      <c r="AQ99" s="30" t="s">
        <v>630</v>
      </c>
    </row>
    <row r="100" spans="1:43" x14ac:dyDescent="0.3">
      <c r="A100">
        <v>211</v>
      </c>
      <c r="B100">
        <v>99</v>
      </c>
      <c r="C100" s="2">
        <v>3</v>
      </c>
      <c r="D100" s="6" t="s">
        <v>613</v>
      </c>
      <c r="E100">
        <v>1</v>
      </c>
      <c r="F100" s="2" t="s">
        <v>412</v>
      </c>
      <c r="G100" t="s">
        <v>413</v>
      </c>
      <c r="H100">
        <v>2</v>
      </c>
      <c r="I100" s="2">
        <v>3</v>
      </c>
      <c r="J100" t="str">
        <f t="shared" si="21"/>
        <v>T-113603_Standard</v>
      </c>
      <c r="K100">
        <f t="shared" si="22"/>
        <v>2</v>
      </c>
      <c r="U100" s="2">
        <f t="shared" si="23"/>
        <v>4</v>
      </c>
      <c r="V100" s="12" t="s">
        <v>417</v>
      </c>
      <c r="W100" s="12" t="s">
        <v>393</v>
      </c>
      <c r="X100" s="1" t="s">
        <v>108</v>
      </c>
      <c r="Y100" s="1">
        <v>2</v>
      </c>
      <c r="Z100" s="1" t="s">
        <v>594</v>
      </c>
      <c r="AA100" s="30" t="s">
        <v>131</v>
      </c>
      <c r="AB100" s="40">
        <v>10</v>
      </c>
      <c r="AC100" s="40">
        <v>180</v>
      </c>
      <c r="AD100" s="40">
        <v>1480</v>
      </c>
      <c r="AE100" s="14" t="s">
        <v>129</v>
      </c>
      <c r="AF100" s="11">
        <v>20.93</v>
      </c>
      <c r="AG100" s="8">
        <f t="shared" si="24"/>
        <v>83.72</v>
      </c>
      <c r="AH100" s="8">
        <f t="shared" si="20"/>
        <v>21.312000000000001</v>
      </c>
      <c r="AI100" s="8">
        <f t="shared" si="25"/>
        <v>85.248000000000005</v>
      </c>
      <c r="AJ100" s="8">
        <f t="shared" si="26"/>
        <v>1.0182513139034879</v>
      </c>
      <c r="AK100" s="8"/>
      <c r="AM100" t="s">
        <v>652</v>
      </c>
      <c r="AN100" t="s">
        <v>654</v>
      </c>
      <c r="AQ100" s="30" t="s">
        <v>630</v>
      </c>
    </row>
    <row r="101" spans="1:43" x14ac:dyDescent="0.3">
      <c r="A101">
        <v>197</v>
      </c>
      <c r="B101">
        <v>100</v>
      </c>
      <c r="C101" s="2">
        <v>3</v>
      </c>
      <c r="D101" s="6" t="s">
        <v>613</v>
      </c>
      <c r="E101">
        <v>1</v>
      </c>
      <c r="F101" s="2" t="s">
        <v>386</v>
      </c>
      <c r="G101" t="s">
        <v>387</v>
      </c>
      <c r="H101">
        <v>2</v>
      </c>
      <c r="I101" s="2">
        <v>1</v>
      </c>
      <c r="J101" t="str">
        <f t="shared" si="21"/>
        <v>T-113601_Standard</v>
      </c>
      <c r="K101">
        <f t="shared" si="22"/>
        <v>1</v>
      </c>
      <c r="U101" s="2">
        <f t="shared" si="23"/>
        <v>2</v>
      </c>
      <c r="V101" s="12" t="s">
        <v>388</v>
      </c>
      <c r="W101" s="12" t="s">
        <v>389</v>
      </c>
      <c r="X101" s="1" t="s">
        <v>108</v>
      </c>
      <c r="Y101" s="1">
        <v>1</v>
      </c>
      <c r="Z101" s="1" t="s">
        <v>594</v>
      </c>
      <c r="AA101" s="30" t="s">
        <v>131</v>
      </c>
      <c r="AB101" s="40">
        <v>10</v>
      </c>
      <c r="AC101" s="40">
        <v>180</v>
      </c>
      <c r="AD101" s="40">
        <v>3802</v>
      </c>
      <c r="AE101" s="14" t="s">
        <v>129</v>
      </c>
      <c r="AF101" s="11">
        <v>54.008000000000003</v>
      </c>
      <c r="AG101" s="8">
        <f t="shared" si="24"/>
        <v>108.01600000000001</v>
      </c>
      <c r="AH101" s="8">
        <f t="shared" si="20"/>
        <v>54.748800000000003</v>
      </c>
      <c r="AI101" s="8">
        <f t="shared" si="25"/>
        <v>109.49760000000001</v>
      </c>
      <c r="AJ101" s="8">
        <f t="shared" si="26"/>
        <v>1.0137164864464523</v>
      </c>
      <c r="AK101" s="8"/>
    </row>
    <row r="102" spans="1:43" x14ac:dyDescent="0.3">
      <c r="A102">
        <v>200</v>
      </c>
      <c r="B102">
        <v>101</v>
      </c>
      <c r="C102" s="2">
        <v>3</v>
      </c>
      <c r="D102" s="6" t="s">
        <v>613</v>
      </c>
      <c r="E102">
        <v>1</v>
      </c>
      <c r="F102" s="2" t="s">
        <v>386</v>
      </c>
      <c r="G102" t="s">
        <v>387</v>
      </c>
      <c r="H102">
        <v>2</v>
      </c>
      <c r="I102" s="2">
        <v>4</v>
      </c>
      <c r="J102" t="str">
        <f t="shared" si="21"/>
        <v>T-113604_Standard</v>
      </c>
      <c r="K102">
        <f t="shared" si="22"/>
        <v>1</v>
      </c>
      <c r="U102" s="2">
        <f t="shared" si="23"/>
        <v>2</v>
      </c>
      <c r="V102" s="12" t="s">
        <v>394</v>
      </c>
      <c r="W102" s="12" t="s">
        <v>395</v>
      </c>
      <c r="X102" s="1" t="s">
        <v>108</v>
      </c>
      <c r="Y102" s="1">
        <v>1</v>
      </c>
      <c r="Z102" s="1" t="s">
        <v>594</v>
      </c>
      <c r="AA102" s="30" t="s">
        <v>131</v>
      </c>
      <c r="AB102" s="40">
        <v>10</v>
      </c>
      <c r="AC102" s="40">
        <v>180</v>
      </c>
      <c r="AD102" s="40">
        <v>3802</v>
      </c>
      <c r="AE102" s="14" t="s">
        <v>129</v>
      </c>
      <c r="AF102" s="11">
        <v>54.713000000000001</v>
      </c>
      <c r="AG102" s="8">
        <f t="shared" si="24"/>
        <v>109.426</v>
      </c>
      <c r="AH102" s="8">
        <f t="shared" ref="AH102:AH133" si="27">AB102*AC102*AD102*8/1000000</f>
        <v>54.748800000000003</v>
      </c>
      <c r="AI102" s="8">
        <f t="shared" si="25"/>
        <v>109.49760000000001</v>
      </c>
      <c r="AJ102" s="8">
        <f t="shared" si="26"/>
        <v>1.000654323469742</v>
      </c>
      <c r="AK102" s="8"/>
      <c r="AM102" t="s">
        <v>652</v>
      </c>
      <c r="AQ102" s="30" t="s">
        <v>631</v>
      </c>
    </row>
    <row r="103" spans="1:43" x14ac:dyDescent="0.3">
      <c r="A103">
        <v>209</v>
      </c>
      <c r="B103">
        <v>102</v>
      </c>
      <c r="C103" s="2">
        <v>3</v>
      </c>
      <c r="D103" s="6" t="s">
        <v>613</v>
      </c>
      <c r="E103">
        <v>1</v>
      </c>
      <c r="F103" s="2" t="s">
        <v>412</v>
      </c>
      <c r="G103" t="s">
        <v>413</v>
      </c>
      <c r="H103">
        <v>2</v>
      </c>
      <c r="I103" s="2">
        <v>1</v>
      </c>
      <c r="J103" t="str">
        <f t="shared" si="21"/>
        <v>T-113601_2</v>
      </c>
      <c r="K103">
        <f t="shared" si="22"/>
        <v>1</v>
      </c>
      <c r="U103" s="2">
        <f t="shared" si="23"/>
        <v>2</v>
      </c>
      <c r="V103" s="12" t="s">
        <v>414</v>
      </c>
      <c r="W103" s="12" t="s">
        <v>415</v>
      </c>
      <c r="X103" s="1" t="s">
        <v>108</v>
      </c>
      <c r="Y103" s="1">
        <v>1</v>
      </c>
      <c r="Z103" s="1" t="s">
        <v>594</v>
      </c>
      <c r="AA103" s="30" t="s">
        <v>131</v>
      </c>
      <c r="AB103" s="40">
        <v>10</v>
      </c>
      <c r="AC103" s="40">
        <v>180</v>
      </c>
      <c r="AD103" s="40">
        <v>3802</v>
      </c>
      <c r="AE103" s="14" t="s">
        <v>129</v>
      </c>
      <c r="AF103" s="11">
        <v>54.378999999999998</v>
      </c>
      <c r="AG103" s="8">
        <f t="shared" si="24"/>
        <v>108.758</v>
      </c>
      <c r="AH103" s="8">
        <f t="shared" si="27"/>
        <v>54.748800000000003</v>
      </c>
      <c r="AI103" s="8">
        <f t="shared" si="25"/>
        <v>109.49760000000001</v>
      </c>
      <c r="AJ103" s="8">
        <f t="shared" si="26"/>
        <v>1.0068004192795015</v>
      </c>
      <c r="AK103" s="8"/>
    </row>
    <row r="104" spans="1:43" x14ac:dyDescent="0.3">
      <c r="A104">
        <v>212</v>
      </c>
      <c r="B104">
        <v>103</v>
      </c>
      <c r="C104" s="2">
        <v>3</v>
      </c>
      <c r="D104" s="6" t="s">
        <v>613</v>
      </c>
      <c r="E104">
        <v>1</v>
      </c>
      <c r="F104" s="2" t="s">
        <v>412</v>
      </c>
      <c r="G104" t="s">
        <v>413</v>
      </c>
      <c r="H104">
        <v>2</v>
      </c>
      <c r="I104" s="2">
        <v>4</v>
      </c>
      <c r="J104" t="str">
        <f t="shared" si="21"/>
        <v>T-113604_Standard</v>
      </c>
      <c r="K104">
        <f t="shared" si="22"/>
        <v>1</v>
      </c>
      <c r="U104" s="2">
        <f t="shared" si="23"/>
        <v>2</v>
      </c>
      <c r="V104" s="12" t="s">
        <v>418</v>
      </c>
      <c r="W104" s="12" t="s">
        <v>395</v>
      </c>
      <c r="X104" s="1" t="s">
        <v>108</v>
      </c>
      <c r="Y104" s="1">
        <v>1</v>
      </c>
      <c r="Z104" s="1" t="s">
        <v>594</v>
      </c>
      <c r="AA104" s="30" t="s">
        <v>131</v>
      </c>
      <c r="AB104" s="40">
        <v>10</v>
      </c>
      <c r="AC104" s="40">
        <v>180</v>
      </c>
      <c r="AD104" s="40">
        <v>3802</v>
      </c>
      <c r="AE104" s="14" t="s">
        <v>129</v>
      </c>
      <c r="AF104" s="11">
        <v>54.713000000000001</v>
      </c>
      <c r="AG104" s="8">
        <f t="shared" si="24"/>
        <v>109.426</v>
      </c>
      <c r="AH104" s="8">
        <f t="shared" si="27"/>
        <v>54.748800000000003</v>
      </c>
      <c r="AI104" s="8">
        <f t="shared" si="25"/>
        <v>109.49760000000001</v>
      </c>
      <c r="AJ104" s="8">
        <f t="shared" si="26"/>
        <v>1.000654323469742</v>
      </c>
      <c r="AK104" s="8"/>
      <c r="AM104" t="s">
        <v>652</v>
      </c>
      <c r="AQ104" s="30" t="s">
        <v>631</v>
      </c>
    </row>
    <row r="105" spans="1:43" x14ac:dyDescent="0.3">
      <c r="A105">
        <v>194</v>
      </c>
      <c r="B105">
        <v>104</v>
      </c>
      <c r="C105" s="2">
        <v>3</v>
      </c>
      <c r="D105" s="6" t="s">
        <v>613</v>
      </c>
      <c r="E105">
        <v>1</v>
      </c>
      <c r="F105" s="2" t="s">
        <v>378</v>
      </c>
      <c r="G105" t="s">
        <v>379</v>
      </c>
      <c r="H105">
        <v>6</v>
      </c>
      <c r="I105" s="2">
        <v>1</v>
      </c>
      <c r="J105" t="str">
        <f t="shared" si="21"/>
        <v>T-113617_Standard</v>
      </c>
      <c r="K105">
        <f t="shared" si="22"/>
        <v>1</v>
      </c>
      <c r="U105" s="2">
        <f t="shared" si="23"/>
        <v>6</v>
      </c>
      <c r="V105" s="12" t="s">
        <v>380</v>
      </c>
      <c r="W105" s="12" t="s">
        <v>381</v>
      </c>
      <c r="X105" s="1" t="s">
        <v>108</v>
      </c>
      <c r="Y105" s="1">
        <v>1</v>
      </c>
      <c r="Z105" s="1" t="s">
        <v>594</v>
      </c>
      <c r="AA105" s="30" t="s">
        <v>131</v>
      </c>
      <c r="AB105" s="40">
        <v>10</v>
      </c>
      <c r="AC105" s="40">
        <v>228</v>
      </c>
      <c r="AD105" s="40">
        <v>4160</v>
      </c>
      <c r="AE105" s="14" t="s">
        <v>129</v>
      </c>
      <c r="AF105" s="11">
        <v>76.343999999999994</v>
      </c>
      <c r="AG105" s="8">
        <f t="shared" si="24"/>
        <v>458.06399999999996</v>
      </c>
      <c r="AH105" s="8">
        <f t="shared" si="27"/>
        <v>75.878399999999999</v>
      </c>
      <c r="AI105" s="8">
        <f t="shared" si="25"/>
        <v>455.2704</v>
      </c>
      <c r="AJ105" s="8">
        <f t="shared" si="26"/>
        <v>0.99390128890286078</v>
      </c>
      <c r="AK105" s="8"/>
      <c r="AL105" s="30">
        <v>2</v>
      </c>
    </row>
    <row r="106" spans="1:43" x14ac:dyDescent="0.3">
      <c r="A106">
        <v>182</v>
      </c>
      <c r="B106">
        <v>105</v>
      </c>
      <c r="C106" s="2">
        <v>3</v>
      </c>
      <c r="D106" s="6" t="s">
        <v>613</v>
      </c>
      <c r="E106">
        <v>1</v>
      </c>
      <c r="F106" s="2" t="s">
        <v>348</v>
      </c>
      <c r="G106" t="s">
        <v>349</v>
      </c>
      <c r="H106">
        <v>2</v>
      </c>
      <c r="I106" s="2">
        <v>3</v>
      </c>
      <c r="J106" t="str">
        <f t="shared" si="21"/>
        <v>T-113355_Standard</v>
      </c>
      <c r="K106">
        <f t="shared" si="22"/>
        <v>1</v>
      </c>
      <c r="U106" s="2">
        <f t="shared" si="23"/>
        <v>2</v>
      </c>
      <c r="V106" s="12" t="s">
        <v>354</v>
      </c>
      <c r="W106" s="12" t="s">
        <v>355</v>
      </c>
      <c r="X106" s="1" t="s">
        <v>108</v>
      </c>
      <c r="Y106" s="1">
        <v>1</v>
      </c>
      <c r="Z106" s="1" t="s">
        <v>594</v>
      </c>
      <c r="AA106" s="30" t="s">
        <v>131</v>
      </c>
      <c r="AB106" s="40">
        <v>10</v>
      </c>
      <c r="AC106" s="40">
        <v>315</v>
      </c>
      <c r="AD106" s="40">
        <v>8680</v>
      </c>
      <c r="AE106" s="14" t="s">
        <v>129</v>
      </c>
      <c r="AF106" s="11">
        <v>218.93</v>
      </c>
      <c r="AG106" s="8">
        <f t="shared" si="24"/>
        <v>437.86</v>
      </c>
      <c r="AH106" s="8">
        <f t="shared" si="27"/>
        <v>218.73599999999999</v>
      </c>
      <c r="AI106" s="8">
        <f t="shared" si="25"/>
        <v>437.47199999999998</v>
      </c>
      <c r="AJ106" s="8">
        <f t="shared" si="26"/>
        <v>0.99911387201388568</v>
      </c>
      <c r="AK106" s="8"/>
      <c r="AL106" s="30">
        <v>2</v>
      </c>
      <c r="AN106" t="s">
        <v>646</v>
      </c>
      <c r="AQ106" s="30" t="s">
        <v>625</v>
      </c>
    </row>
    <row r="107" spans="1:43" x14ac:dyDescent="0.3">
      <c r="A107">
        <v>186</v>
      </c>
      <c r="B107">
        <v>106</v>
      </c>
      <c r="C107" s="2">
        <v>3</v>
      </c>
      <c r="D107" s="6" t="s">
        <v>613</v>
      </c>
      <c r="E107">
        <v>1</v>
      </c>
      <c r="F107" s="2" t="s">
        <v>357</v>
      </c>
      <c r="G107" t="s">
        <v>358</v>
      </c>
      <c r="H107">
        <v>2</v>
      </c>
      <c r="I107" s="2">
        <v>3</v>
      </c>
      <c r="J107" t="str">
        <f t="shared" si="21"/>
        <v>T-113352_Standard</v>
      </c>
      <c r="K107">
        <f t="shared" si="22"/>
        <v>1</v>
      </c>
      <c r="U107" s="2">
        <f t="shared" si="23"/>
        <v>2</v>
      </c>
      <c r="V107" s="12" t="s">
        <v>362</v>
      </c>
      <c r="W107" s="12" t="s">
        <v>363</v>
      </c>
      <c r="X107" s="1" t="s">
        <v>108</v>
      </c>
      <c r="Y107" s="1">
        <v>1</v>
      </c>
      <c r="Z107" s="1" t="s">
        <v>594</v>
      </c>
      <c r="AA107" s="30" t="s">
        <v>131</v>
      </c>
      <c r="AB107" s="40">
        <v>10</v>
      </c>
      <c r="AC107" s="40">
        <v>315</v>
      </c>
      <c r="AD107" s="40">
        <v>8680</v>
      </c>
      <c r="AE107" s="14" t="s">
        <v>129</v>
      </c>
      <c r="AF107" s="11">
        <v>218.93</v>
      </c>
      <c r="AG107" s="8">
        <f t="shared" si="24"/>
        <v>437.86</v>
      </c>
      <c r="AH107" s="8">
        <f t="shared" si="27"/>
        <v>218.73599999999999</v>
      </c>
      <c r="AI107" s="8">
        <f t="shared" si="25"/>
        <v>437.47199999999998</v>
      </c>
      <c r="AJ107" s="8">
        <f t="shared" si="26"/>
        <v>0.99911387201388568</v>
      </c>
      <c r="AK107" s="8"/>
      <c r="AL107" s="30">
        <v>2</v>
      </c>
      <c r="AN107" t="s">
        <v>646</v>
      </c>
      <c r="AQ107" s="30" t="s">
        <v>625</v>
      </c>
    </row>
    <row r="108" spans="1:43" x14ac:dyDescent="0.3">
      <c r="A108">
        <v>189</v>
      </c>
      <c r="B108">
        <v>107</v>
      </c>
      <c r="C108" s="2">
        <v>3</v>
      </c>
      <c r="D108" s="6" t="s">
        <v>613</v>
      </c>
      <c r="E108">
        <v>1</v>
      </c>
      <c r="F108" s="2" t="s">
        <v>364</v>
      </c>
      <c r="G108" t="s">
        <v>365</v>
      </c>
      <c r="H108">
        <v>2</v>
      </c>
      <c r="I108" s="2">
        <v>3</v>
      </c>
      <c r="J108" t="str">
        <f t="shared" si="21"/>
        <v>T-113355_2</v>
      </c>
      <c r="K108">
        <f t="shared" si="22"/>
        <v>1</v>
      </c>
      <c r="U108" s="2">
        <f t="shared" si="23"/>
        <v>2</v>
      </c>
      <c r="V108" s="12" t="s">
        <v>368</v>
      </c>
      <c r="W108" s="12" t="s">
        <v>369</v>
      </c>
      <c r="X108" s="1" t="s">
        <v>108</v>
      </c>
      <c r="Y108" s="1">
        <v>1</v>
      </c>
      <c r="Z108" s="1" t="s">
        <v>594</v>
      </c>
      <c r="AA108" s="30" t="s">
        <v>131</v>
      </c>
      <c r="AB108" s="40">
        <v>10</v>
      </c>
      <c r="AC108" s="40">
        <v>315</v>
      </c>
      <c r="AD108" s="40">
        <v>8680</v>
      </c>
      <c r="AE108" s="14" t="s">
        <v>129</v>
      </c>
      <c r="AF108" s="11">
        <v>218.93</v>
      </c>
      <c r="AG108" s="8">
        <f t="shared" si="24"/>
        <v>437.86</v>
      </c>
      <c r="AH108" s="8">
        <f t="shared" si="27"/>
        <v>218.73599999999999</v>
      </c>
      <c r="AI108" s="8">
        <f t="shared" si="25"/>
        <v>437.47199999999998</v>
      </c>
      <c r="AJ108" s="8">
        <f t="shared" si="26"/>
        <v>0.99911387201388568</v>
      </c>
      <c r="AK108" s="8"/>
      <c r="AL108" s="30">
        <v>2</v>
      </c>
      <c r="AN108" t="s">
        <v>646</v>
      </c>
      <c r="AQ108" s="30" t="s">
        <v>625</v>
      </c>
    </row>
    <row r="109" spans="1:43" x14ac:dyDescent="0.3">
      <c r="A109">
        <v>193</v>
      </c>
      <c r="B109">
        <v>108</v>
      </c>
      <c r="C109" s="2">
        <v>3</v>
      </c>
      <c r="D109" s="6" t="s">
        <v>613</v>
      </c>
      <c r="E109">
        <v>1</v>
      </c>
      <c r="F109" s="2" t="s">
        <v>372</v>
      </c>
      <c r="G109" t="s">
        <v>373</v>
      </c>
      <c r="H109">
        <v>2</v>
      </c>
      <c r="I109" s="2">
        <v>3</v>
      </c>
      <c r="J109" t="str">
        <f t="shared" si="21"/>
        <v>T-113352_2</v>
      </c>
      <c r="K109">
        <f t="shared" si="22"/>
        <v>1</v>
      </c>
      <c r="U109" s="2">
        <f t="shared" si="23"/>
        <v>2</v>
      </c>
      <c r="V109" s="12" t="s">
        <v>376</v>
      </c>
      <c r="W109" s="12" t="s">
        <v>377</v>
      </c>
      <c r="X109" s="1" t="s">
        <v>108</v>
      </c>
      <c r="Y109" s="1">
        <v>1</v>
      </c>
      <c r="Z109" s="1" t="s">
        <v>594</v>
      </c>
      <c r="AA109" s="30" t="s">
        <v>131</v>
      </c>
      <c r="AB109" s="40">
        <v>10</v>
      </c>
      <c r="AC109" s="40">
        <v>315</v>
      </c>
      <c r="AD109" s="40">
        <v>8680</v>
      </c>
      <c r="AE109" s="14" t="s">
        <v>129</v>
      </c>
      <c r="AF109" s="11">
        <v>218.93</v>
      </c>
      <c r="AG109" s="8">
        <f t="shared" si="24"/>
        <v>437.86</v>
      </c>
      <c r="AH109" s="8">
        <f t="shared" si="27"/>
        <v>218.73599999999999</v>
      </c>
      <c r="AI109" s="8">
        <f t="shared" si="25"/>
        <v>437.47199999999998</v>
      </c>
      <c r="AJ109" s="8">
        <f t="shared" si="26"/>
        <v>0.99911387201388568</v>
      </c>
      <c r="AK109" s="8"/>
      <c r="AL109" s="30">
        <v>2</v>
      </c>
      <c r="AN109" t="s">
        <v>646</v>
      </c>
      <c r="AQ109" s="30" t="s">
        <v>625</v>
      </c>
    </row>
    <row r="110" spans="1:43" x14ac:dyDescent="0.3">
      <c r="A110">
        <v>316</v>
      </c>
      <c r="B110">
        <v>109</v>
      </c>
      <c r="C110" s="2">
        <v>4</v>
      </c>
      <c r="D110" s="6" t="s">
        <v>894</v>
      </c>
      <c r="E110">
        <v>1</v>
      </c>
      <c r="F110" s="2">
        <v>1</v>
      </c>
      <c r="G110" t="s">
        <v>679</v>
      </c>
      <c r="H110">
        <v>1</v>
      </c>
      <c r="I110" s="2">
        <v>1</v>
      </c>
      <c r="J110" t="s">
        <v>680</v>
      </c>
      <c r="K110">
        <v>2</v>
      </c>
      <c r="L110" s="2">
        <v>3</v>
      </c>
      <c r="M110" t="str">
        <f t="shared" ref="M110:M117" si="28">W110</f>
        <v>T-113155_Standard</v>
      </c>
      <c r="N110">
        <f t="shared" ref="N110:N117" si="29">Y110</f>
        <v>4</v>
      </c>
      <c r="U110" s="2">
        <f t="shared" si="23"/>
        <v>8</v>
      </c>
      <c r="V110" s="1" t="s">
        <v>142</v>
      </c>
      <c r="W110" s="1" t="s">
        <v>683</v>
      </c>
      <c r="X110" s="1" t="s">
        <v>108</v>
      </c>
      <c r="Y110" s="1">
        <v>4</v>
      </c>
      <c r="Z110" s="1" t="s">
        <v>595</v>
      </c>
      <c r="AA110" s="30" t="s">
        <v>131</v>
      </c>
      <c r="AB110" s="42">
        <v>12</v>
      </c>
      <c r="AC110" s="42">
        <v>70</v>
      </c>
      <c r="AD110" s="42">
        <v>146</v>
      </c>
      <c r="AE110" s="14" t="s">
        <v>129</v>
      </c>
      <c r="AF110" s="11">
        <v>0.94299999999999995</v>
      </c>
      <c r="AG110" s="8">
        <f t="shared" si="24"/>
        <v>7.5439999999999996</v>
      </c>
      <c r="AH110" s="8">
        <f t="shared" si="27"/>
        <v>0.98111999999999999</v>
      </c>
      <c r="AI110" s="8">
        <f t="shared" si="25"/>
        <v>7.8489599999999999</v>
      </c>
      <c r="AJ110" s="8">
        <f t="shared" si="26"/>
        <v>1.0404241781548251</v>
      </c>
      <c r="AK110" s="8"/>
    </row>
    <row r="111" spans="1:43" x14ac:dyDescent="0.3">
      <c r="A111">
        <v>403</v>
      </c>
      <c r="B111">
        <v>110</v>
      </c>
      <c r="C111" s="2">
        <v>4</v>
      </c>
      <c r="D111" s="6" t="s">
        <v>894</v>
      </c>
      <c r="E111">
        <v>1</v>
      </c>
      <c r="F111" s="2">
        <v>3</v>
      </c>
      <c r="G111" t="s">
        <v>747</v>
      </c>
      <c r="H111">
        <v>3</v>
      </c>
      <c r="I111" s="2">
        <v>1</v>
      </c>
      <c r="J111" t="s">
        <v>748</v>
      </c>
      <c r="K111">
        <v>1</v>
      </c>
      <c r="L111" s="2">
        <v>11</v>
      </c>
      <c r="M111" t="str">
        <f t="shared" si="28"/>
        <v>T-115229_Base</v>
      </c>
      <c r="N111">
        <f t="shared" si="29"/>
        <v>4</v>
      </c>
      <c r="U111" s="2">
        <f t="shared" si="23"/>
        <v>12</v>
      </c>
      <c r="V111" s="1" t="s">
        <v>832</v>
      </c>
      <c r="W111" s="1" t="s">
        <v>833</v>
      </c>
      <c r="X111" s="1" t="s">
        <v>108</v>
      </c>
      <c r="Y111" s="1">
        <v>4</v>
      </c>
      <c r="Z111" s="1" t="s">
        <v>595</v>
      </c>
      <c r="AA111" s="30" t="s">
        <v>131</v>
      </c>
      <c r="AB111" s="42">
        <v>12</v>
      </c>
      <c r="AC111" s="42">
        <v>75</v>
      </c>
      <c r="AD111" s="42">
        <v>150</v>
      </c>
      <c r="AE111" s="14" t="s">
        <v>129</v>
      </c>
      <c r="AF111" s="11">
        <v>1.08</v>
      </c>
      <c r="AG111" s="8">
        <f t="shared" si="24"/>
        <v>12.96</v>
      </c>
      <c r="AH111" s="8">
        <f t="shared" si="27"/>
        <v>1.08</v>
      </c>
      <c r="AI111" s="8">
        <f t="shared" si="25"/>
        <v>12.96</v>
      </c>
      <c r="AJ111" s="8">
        <f t="shared" si="26"/>
        <v>1</v>
      </c>
      <c r="AK111" s="8"/>
    </row>
    <row r="112" spans="1:43" x14ac:dyDescent="0.3">
      <c r="A112">
        <v>398</v>
      </c>
      <c r="B112">
        <v>111</v>
      </c>
      <c r="C112" s="2">
        <v>4</v>
      </c>
      <c r="D112" s="6" t="s">
        <v>894</v>
      </c>
      <c r="E112">
        <v>1</v>
      </c>
      <c r="F112" s="2">
        <v>3</v>
      </c>
      <c r="G112" t="s">
        <v>747</v>
      </c>
      <c r="H112">
        <v>3</v>
      </c>
      <c r="I112" s="2">
        <v>1</v>
      </c>
      <c r="J112" t="s">
        <v>748</v>
      </c>
      <c r="K112">
        <v>1</v>
      </c>
      <c r="L112" s="2">
        <v>6</v>
      </c>
      <c r="M112" t="str">
        <f t="shared" si="28"/>
        <v>T-115154_Standard</v>
      </c>
      <c r="N112">
        <f t="shared" si="29"/>
        <v>4</v>
      </c>
      <c r="U112" s="2">
        <f t="shared" si="23"/>
        <v>12</v>
      </c>
      <c r="V112" s="1" t="s">
        <v>822</v>
      </c>
      <c r="W112" s="1" t="s">
        <v>823</v>
      </c>
      <c r="X112" s="1" t="s">
        <v>108</v>
      </c>
      <c r="Y112" s="1">
        <v>4</v>
      </c>
      <c r="Z112" s="1" t="s">
        <v>595</v>
      </c>
      <c r="AA112" s="30" t="s">
        <v>131</v>
      </c>
      <c r="AB112" s="42">
        <v>12</v>
      </c>
      <c r="AC112" s="42">
        <v>133</v>
      </c>
      <c r="AD112" s="42">
        <v>501</v>
      </c>
      <c r="AE112" s="14" t="s">
        <v>129</v>
      </c>
      <c r="AF112" s="11">
        <v>4.6079999999999997</v>
      </c>
      <c r="AG112" s="8">
        <f t="shared" si="24"/>
        <v>55.295999999999992</v>
      </c>
      <c r="AH112" s="8">
        <f t="shared" si="27"/>
        <v>6.3967679999999998</v>
      </c>
      <c r="AI112" s="8">
        <f t="shared" si="25"/>
        <v>76.76121599999999</v>
      </c>
      <c r="AJ112" s="8">
        <f t="shared" si="26"/>
        <v>1.3881875000000001</v>
      </c>
      <c r="AK112" s="8"/>
    </row>
    <row r="113" spans="1:43" x14ac:dyDescent="0.3">
      <c r="A113">
        <v>318</v>
      </c>
      <c r="B113">
        <v>112</v>
      </c>
      <c r="C113" s="2">
        <v>4</v>
      </c>
      <c r="D113" s="6" t="s">
        <v>894</v>
      </c>
      <c r="E113">
        <v>1</v>
      </c>
      <c r="F113" s="2">
        <v>1</v>
      </c>
      <c r="G113" t="s">
        <v>679</v>
      </c>
      <c r="H113">
        <v>1</v>
      </c>
      <c r="I113" s="2">
        <v>1</v>
      </c>
      <c r="J113" t="s">
        <v>680</v>
      </c>
      <c r="K113">
        <v>2</v>
      </c>
      <c r="L113" s="2">
        <v>5</v>
      </c>
      <c r="M113" t="str">
        <f t="shared" si="28"/>
        <v>T-113199_Standard</v>
      </c>
      <c r="N113">
        <f t="shared" si="29"/>
        <v>2</v>
      </c>
      <c r="U113" s="2">
        <f t="shared" si="23"/>
        <v>4</v>
      </c>
      <c r="V113" s="1" t="s">
        <v>146</v>
      </c>
      <c r="W113" s="1" t="s">
        <v>685</v>
      </c>
      <c r="X113" s="1" t="s">
        <v>108</v>
      </c>
      <c r="Y113" s="1">
        <v>2</v>
      </c>
      <c r="Z113" s="1" t="s">
        <v>595</v>
      </c>
      <c r="AA113" s="30" t="s">
        <v>131</v>
      </c>
      <c r="AB113" s="42">
        <v>12</v>
      </c>
      <c r="AC113" s="42">
        <v>140</v>
      </c>
      <c r="AD113" s="42">
        <v>686</v>
      </c>
      <c r="AE113" s="14" t="s">
        <v>129</v>
      </c>
      <c r="AF113" s="11">
        <v>9.2200000000000006</v>
      </c>
      <c r="AG113" s="8">
        <f t="shared" si="24"/>
        <v>36.880000000000003</v>
      </c>
      <c r="AH113" s="8">
        <f t="shared" si="27"/>
        <v>9.2198399999999996</v>
      </c>
      <c r="AI113" s="8">
        <f t="shared" si="25"/>
        <v>36.879359999999998</v>
      </c>
      <c r="AJ113" s="8">
        <f t="shared" si="26"/>
        <v>0.99998264642082413</v>
      </c>
      <c r="AK113" s="8"/>
    </row>
    <row r="114" spans="1:43" x14ac:dyDescent="0.3">
      <c r="A114">
        <v>402</v>
      </c>
      <c r="B114">
        <v>113</v>
      </c>
      <c r="C114" s="2">
        <v>4</v>
      </c>
      <c r="D114" s="6" t="s">
        <v>894</v>
      </c>
      <c r="E114">
        <v>1</v>
      </c>
      <c r="F114" s="2">
        <v>3</v>
      </c>
      <c r="G114" t="s">
        <v>747</v>
      </c>
      <c r="H114">
        <v>3</v>
      </c>
      <c r="I114" s="2">
        <v>1</v>
      </c>
      <c r="J114" t="s">
        <v>748</v>
      </c>
      <c r="K114">
        <v>1</v>
      </c>
      <c r="L114" s="2">
        <v>10</v>
      </c>
      <c r="M114" t="str">
        <f t="shared" si="28"/>
        <v>T-115229_Lug</v>
      </c>
      <c r="N114">
        <f t="shared" si="29"/>
        <v>4</v>
      </c>
      <c r="U114" s="2">
        <f t="shared" si="23"/>
        <v>12</v>
      </c>
      <c r="V114" s="1" t="s">
        <v>830</v>
      </c>
      <c r="W114" s="1" t="s">
        <v>831</v>
      </c>
      <c r="X114" s="1" t="s">
        <v>108</v>
      </c>
      <c r="Y114" s="1">
        <v>4</v>
      </c>
      <c r="Z114" s="1" t="s">
        <v>595</v>
      </c>
      <c r="AA114" s="30" t="s">
        <v>131</v>
      </c>
      <c r="AB114" s="42">
        <v>12</v>
      </c>
      <c r="AC114" s="42">
        <v>150</v>
      </c>
      <c r="AD114" s="42">
        <v>150</v>
      </c>
      <c r="AE114" s="14" t="s">
        <v>129</v>
      </c>
      <c r="AF114" s="11">
        <v>1.8080000000000001</v>
      </c>
      <c r="AG114" s="8">
        <f t="shared" si="24"/>
        <v>21.696000000000002</v>
      </c>
      <c r="AH114" s="8">
        <f t="shared" si="27"/>
        <v>2.16</v>
      </c>
      <c r="AI114" s="8">
        <f t="shared" si="25"/>
        <v>25.92</v>
      </c>
      <c r="AJ114" s="8">
        <f t="shared" si="26"/>
        <v>1.1946902654867257</v>
      </c>
      <c r="AK114" s="8"/>
    </row>
    <row r="115" spans="1:43" x14ac:dyDescent="0.3">
      <c r="A115">
        <v>401</v>
      </c>
      <c r="B115">
        <v>114</v>
      </c>
      <c r="C115" s="2">
        <v>4</v>
      </c>
      <c r="D115" s="6" t="s">
        <v>894</v>
      </c>
      <c r="E115">
        <v>1</v>
      </c>
      <c r="F115" s="2">
        <v>3</v>
      </c>
      <c r="G115" t="s">
        <v>747</v>
      </c>
      <c r="H115">
        <v>3</v>
      </c>
      <c r="I115" s="2">
        <v>1</v>
      </c>
      <c r="J115" t="s">
        <v>748</v>
      </c>
      <c r="K115">
        <v>1</v>
      </c>
      <c r="L115" s="2">
        <v>9</v>
      </c>
      <c r="M115" t="str">
        <f t="shared" si="28"/>
        <v>T-115229_Flat</v>
      </c>
      <c r="N115">
        <f t="shared" si="29"/>
        <v>4</v>
      </c>
      <c r="U115" s="2">
        <f t="shared" si="23"/>
        <v>12</v>
      </c>
      <c r="V115" s="1" t="s">
        <v>828</v>
      </c>
      <c r="W115" s="1" t="s">
        <v>829</v>
      </c>
      <c r="X115" s="1" t="s">
        <v>108</v>
      </c>
      <c r="Y115" s="1">
        <v>4</v>
      </c>
      <c r="Z115" s="1" t="s">
        <v>595</v>
      </c>
      <c r="AA115" s="30" t="s">
        <v>131</v>
      </c>
      <c r="AB115" s="42">
        <v>12</v>
      </c>
      <c r="AC115" s="42">
        <v>150</v>
      </c>
      <c r="AD115" s="42">
        <v>2930</v>
      </c>
      <c r="AE115" s="14" t="s">
        <v>129</v>
      </c>
      <c r="AF115" s="11">
        <v>42.177</v>
      </c>
      <c r="AG115" s="8">
        <f t="shared" si="24"/>
        <v>506.12400000000002</v>
      </c>
      <c r="AH115" s="8">
        <f t="shared" si="27"/>
        <v>42.192</v>
      </c>
      <c r="AI115" s="8">
        <f t="shared" si="25"/>
        <v>506.30399999999997</v>
      </c>
      <c r="AJ115" s="8">
        <f t="shared" si="26"/>
        <v>1.0003556440714132</v>
      </c>
      <c r="AK115" s="8"/>
      <c r="AM115" t="s">
        <v>899</v>
      </c>
      <c r="AQ115" s="30" t="s">
        <v>893</v>
      </c>
    </row>
    <row r="116" spans="1:43" x14ac:dyDescent="0.3">
      <c r="A116">
        <v>399</v>
      </c>
      <c r="B116">
        <v>115</v>
      </c>
      <c r="C116" s="2">
        <v>4</v>
      </c>
      <c r="D116" s="6" t="s">
        <v>894</v>
      </c>
      <c r="E116">
        <v>1</v>
      </c>
      <c r="F116" s="2">
        <v>3</v>
      </c>
      <c r="G116" t="s">
        <v>747</v>
      </c>
      <c r="H116">
        <v>3</v>
      </c>
      <c r="I116" s="2">
        <v>1</v>
      </c>
      <c r="J116" t="s">
        <v>748</v>
      </c>
      <c r="K116">
        <v>1</v>
      </c>
      <c r="L116" s="2">
        <v>7</v>
      </c>
      <c r="M116" t="str">
        <f t="shared" si="28"/>
        <v>T-115229_Standard</v>
      </c>
      <c r="N116">
        <f t="shared" si="29"/>
        <v>2</v>
      </c>
      <c r="U116" s="2">
        <f t="shared" si="23"/>
        <v>6</v>
      </c>
      <c r="V116" s="1" t="s">
        <v>824</v>
      </c>
      <c r="W116" s="1" t="s">
        <v>825</v>
      </c>
      <c r="X116" s="1" t="s">
        <v>108</v>
      </c>
      <c r="Y116" s="1">
        <v>2</v>
      </c>
      <c r="Z116" s="1" t="s">
        <v>595</v>
      </c>
      <c r="AA116" s="30" t="s">
        <v>131</v>
      </c>
      <c r="AB116" s="42">
        <v>12</v>
      </c>
      <c r="AC116" s="42">
        <v>231</v>
      </c>
      <c r="AD116" s="42">
        <v>506</v>
      </c>
      <c r="AE116" s="14" t="s">
        <v>129</v>
      </c>
      <c r="AF116" s="11">
        <v>5.24</v>
      </c>
      <c r="AG116" s="8">
        <f t="shared" si="24"/>
        <v>31.44</v>
      </c>
      <c r="AH116" s="8">
        <f t="shared" si="27"/>
        <v>11.221056000000001</v>
      </c>
      <c r="AI116" s="8">
        <f t="shared" si="25"/>
        <v>67.326335999999998</v>
      </c>
      <c r="AJ116" s="8">
        <f t="shared" si="26"/>
        <v>2.1414229007633585</v>
      </c>
      <c r="AK116" s="8"/>
      <c r="AL116" s="30">
        <v>1</v>
      </c>
    </row>
    <row r="117" spans="1:43" x14ac:dyDescent="0.3">
      <c r="A117">
        <v>400</v>
      </c>
      <c r="B117">
        <v>116</v>
      </c>
      <c r="C117" s="2">
        <v>4</v>
      </c>
      <c r="D117" s="6" t="s">
        <v>894</v>
      </c>
      <c r="E117">
        <v>1</v>
      </c>
      <c r="F117" s="2">
        <v>3</v>
      </c>
      <c r="G117" t="s">
        <v>747</v>
      </c>
      <c r="H117">
        <v>3</v>
      </c>
      <c r="I117" s="2">
        <v>1</v>
      </c>
      <c r="J117" t="s">
        <v>748</v>
      </c>
      <c r="K117">
        <v>1</v>
      </c>
      <c r="L117" s="2">
        <v>8</v>
      </c>
      <c r="M117" t="str">
        <f t="shared" si="28"/>
        <v>T-115229_Opposite</v>
      </c>
      <c r="N117">
        <f t="shared" si="29"/>
        <v>2</v>
      </c>
      <c r="U117" s="2">
        <f t="shared" si="23"/>
        <v>6</v>
      </c>
      <c r="V117" s="1" t="s">
        <v>826</v>
      </c>
      <c r="W117" s="1" t="s">
        <v>827</v>
      </c>
      <c r="X117" s="1" t="s">
        <v>108</v>
      </c>
      <c r="Y117" s="1">
        <v>2</v>
      </c>
      <c r="Z117" s="1" t="s">
        <v>595</v>
      </c>
      <c r="AA117" s="30" t="s">
        <v>131</v>
      </c>
      <c r="AB117" s="42">
        <v>12</v>
      </c>
      <c r="AC117" s="42">
        <v>231</v>
      </c>
      <c r="AD117" s="42">
        <v>506</v>
      </c>
      <c r="AE117" s="14" t="s">
        <v>129</v>
      </c>
      <c r="AF117" s="11">
        <v>5.24</v>
      </c>
      <c r="AG117" s="8">
        <f t="shared" si="24"/>
        <v>31.44</v>
      </c>
      <c r="AH117" s="8">
        <f t="shared" si="27"/>
        <v>11.221056000000001</v>
      </c>
      <c r="AI117" s="8">
        <f t="shared" si="25"/>
        <v>67.326335999999998</v>
      </c>
      <c r="AJ117" s="8">
        <f t="shared" si="26"/>
        <v>2.1414229007633585</v>
      </c>
      <c r="AK117" s="8"/>
      <c r="AL117" s="30">
        <v>1</v>
      </c>
    </row>
    <row r="118" spans="1:43" x14ac:dyDescent="0.3">
      <c r="A118">
        <v>174</v>
      </c>
      <c r="B118">
        <v>117</v>
      </c>
      <c r="C118" s="2">
        <v>3</v>
      </c>
      <c r="D118" s="6" t="s">
        <v>613</v>
      </c>
      <c r="E118">
        <v>1</v>
      </c>
      <c r="F118" s="2" t="s">
        <v>330</v>
      </c>
      <c r="G118" t="s">
        <v>331</v>
      </c>
      <c r="H118">
        <v>2</v>
      </c>
      <c r="I118" s="2">
        <v>3</v>
      </c>
      <c r="J118" t="str">
        <f>W118</f>
        <v>T-113344_Standard</v>
      </c>
      <c r="K118">
        <f>Y118</f>
        <v>1</v>
      </c>
      <c r="U118" s="2">
        <f t="shared" si="23"/>
        <v>2</v>
      </c>
      <c r="V118" s="12" t="s">
        <v>336</v>
      </c>
      <c r="W118" s="12" t="s">
        <v>337</v>
      </c>
      <c r="X118" s="1" t="s">
        <v>108</v>
      </c>
      <c r="Y118" s="1">
        <v>1</v>
      </c>
      <c r="Z118" s="1" t="s">
        <v>595</v>
      </c>
      <c r="AA118" s="30" t="s">
        <v>131</v>
      </c>
      <c r="AB118" s="40">
        <v>12</v>
      </c>
      <c r="AC118" s="40">
        <v>309</v>
      </c>
      <c r="AD118" s="40">
        <v>8680</v>
      </c>
      <c r="AE118" s="14" t="s">
        <v>129</v>
      </c>
      <c r="AF118" s="11">
        <v>258.70499999999998</v>
      </c>
      <c r="AG118" s="8">
        <f t="shared" si="24"/>
        <v>517.41</v>
      </c>
      <c r="AH118" s="8">
        <f t="shared" si="27"/>
        <v>257.48352</v>
      </c>
      <c r="AI118" s="8">
        <f t="shared" si="25"/>
        <v>514.96704</v>
      </c>
      <c r="AJ118" s="8">
        <f t="shared" si="26"/>
        <v>0.9952784832144721</v>
      </c>
      <c r="AK118" s="8"/>
      <c r="AL118" s="30">
        <v>2</v>
      </c>
      <c r="AN118" t="s">
        <v>643</v>
      </c>
      <c r="AQ118" s="30" t="s">
        <v>622</v>
      </c>
    </row>
    <row r="119" spans="1:43" x14ac:dyDescent="0.3">
      <c r="A119">
        <v>178</v>
      </c>
      <c r="B119">
        <v>118</v>
      </c>
      <c r="C119" s="2">
        <v>3</v>
      </c>
      <c r="D119" s="6" t="s">
        <v>613</v>
      </c>
      <c r="E119">
        <v>1</v>
      </c>
      <c r="F119" s="2" t="s">
        <v>340</v>
      </c>
      <c r="G119" t="s">
        <v>341</v>
      </c>
      <c r="H119">
        <v>2</v>
      </c>
      <c r="I119" s="2">
        <v>3</v>
      </c>
      <c r="J119" t="str">
        <f>W119</f>
        <v>T-113349_Standard</v>
      </c>
      <c r="K119">
        <f>Y119</f>
        <v>1</v>
      </c>
      <c r="U119" s="2">
        <f t="shared" si="23"/>
        <v>2</v>
      </c>
      <c r="V119" s="12" t="s">
        <v>345</v>
      </c>
      <c r="W119" s="12" t="s">
        <v>346</v>
      </c>
      <c r="X119" s="1" t="s">
        <v>108</v>
      </c>
      <c r="Y119" s="1">
        <v>1</v>
      </c>
      <c r="Z119" s="1" t="s">
        <v>595</v>
      </c>
      <c r="AA119" s="30" t="s">
        <v>131</v>
      </c>
      <c r="AB119" s="40">
        <v>12</v>
      </c>
      <c r="AC119" s="40">
        <v>309</v>
      </c>
      <c r="AD119" s="40">
        <v>8680</v>
      </c>
      <c r="AE119" s="14" t="s">
        <v>129</v>
      </c>
      <c r="AF119" s="11">
        <v>258.66699999999997</v>
      </c>
      <c r="AG119" s="8">
        <f t="shared" si="24"/>
        <v>517.33399999999995</v>
      </c>
      <c r="AH119" s="8">
        <f t="shared" si="27"/>
        <v>257.48352</v>
      </c>
      <c r="AI119" s="8">
        <f t="shared" si="25"/>
        <v>514.96704</v>
      </c>
      <c r="AJ119" s="8">
        <f t="shared" si="26"/>
        <v>0.99542469661765909</v>
      </c>
      <c r="AK119" s="8"/>
      <c r="AL119" s="30">
        <v>2</v>
      </c>
      <c r="AN119" t="s">
        <v>646</v>
      </c>
      <c r="AQ119" s="30" t="s">
        <v>625</v>
      </c>
    </row>
    <row r="120" spans="1:43" x14ac:dyDescent="0.3">
      <c r="A120">
        <v>223</v>
      </c>
      <c r="B120">
        <v>119</v>
      </c>
      <c r="C120" s="2">
        <v>3</v>
      </c>
      <c r="D120" s="6" t="s">
        <v>613</v>
      </c>
      <c r="E120">
        <v>1</v>
      </c>
      <c r="F120" s="2" t="s">
        <v>432</v>
      </c>
      <c r="G120" t="s">
        <v>433</v>
      </c>
      <c r="H120">
        <v>2</v>
      </c>
      <c r="I120" s="2">
        <v>3</v>
      </c>
      <c r="J120" t="str">
        <f>W120</f>
        <v>T-113344_2</v>
      </c>
      <c r="K120">
        <f>Y120</f>
        <v>1</v>
      </c>
      <c r="U120" s="2">
        <f t="shared" si="23"/>
        <v>2</v>
      </c>
      <c r="V120" s="12" t="s">
        <v>436</v>
      </c>
      <c r="W120" s="12" t="s">
        <v>437</v>
      </c>
      <c r="X120" s="1" t="s">
        <v>108</v>
      </c>
      <c r="Y120" s="1">
        <v>1</v>
      </c>
      <c r="Z120" s="1" t="s">
        <v>595</v>
      </c>
      <c r="AA120" s="30" t="s">
        <v>131</v>
      </c>
      <c r="AB120" s="40">
        <v>12</v>
      </c>
      <c r="AC120" s="40">
        <v>309</v>
      </c>
      <c r="AD120" s="40">
        <v>8680</v>
      </c>
      <c r="AE120" s="14" t="s">
        <v>129</v>
      </c>
      <c r="AF120" s="11">
        <v>258.66699999999997</v>
      </c>
      <c r="AG120" s="8">
        <f t="shared" si="24"/>
        <v>517.33399999999995</v>
      </c>
      <c r="AH120" s="8">
        <f t="shared" si="27"/>
        <v>257.48352</v>
      </c>
      <c r="AI120" s="8">
        <f t="shared" si="25"/>
        <v>514.96704</v>
      </c>
      <c r="AJ120" s="8">
        <f t="shared" si="26"/>
        <v>0.99542469661765909</v>
      </c>
      <c r="AK120" s="8"/>
      <c r="AL120" s="30">
        <v>2</v>
      </c>
      <c r="AN120" t="s">
        <v>643</v>
      </c>
      <c r="AQ120" s="30" t="s">
        <v>622</v>
      </c>
    </row>
    <row r="121" spans="1:43" x14ac:dyDescent="0.3">
      <c r="A121">
        <v>227</v>
      </c>
      <c r="B121">
        <v>120</v>
      </c>
      <c r="C121" s="2">
        <v>3</v>
      </c>
      <c r="D121" s="6" t="s">
        <v>613</v>
      </c>
      <c r="E121">
        <v>1</v>
      </c>
      <c r="F121" s="2" t="s">
        <v>439</v>
      </c>
      <c r="G121" t="s">
        <v>440</v>
      </c>
      <c r="H121">
        <v>2</v>
      </c>
      <c r="I121" s="2">
        <v>3</v>
      </c>
      <c r="J121" t="str">
        <f>W121</f>
        <v>T-113349_2</v>
      </c>
      <c r="K121">
        <f>Y121</f>
        <v>1</v>
      </c>
      <c r="U121" s="2">
        <f t="shared" si="23"/>
        <v>2</v>
      </c>
      <c r="V121" s="12" t="s">
        <v>443</v>
      </c>
      <c r="W121" s="12" t="s">
        <v>444</v>
      </c>
      <c r="X121" s="1" t="s">
        <v>108</v>
      </c>
      <c r="Y121" s="1">
        <v>1</v>
      </c>
      <c r="Z121" s="1" t="s">
        <v>595</v>
      </c>
      <c r="AA121" s="30" t="s">
        <v>131</v>
      </c>
      <c r="AB121" s="40">
        <v>12</v>
      </c>
      <c r="AC121" s="40">
        <v>309</v>
      </c>
      <c r="AD121" s="40">
        <v>8680</v>
      </c>
      <c r="AE121" s="14" t="s">
        <v>129</v>
      </c>
      <c r="AF121" s="11">
        <v>258.66699999999997</v>
      </c>
      <c r="AG121" s="8">
        <f t="shared" si="24"/>
        <v>517.33399999999995</v>
      </c>
      <c r="AH121" s="8">
        <f t="shared" si="27"/>
        <v>257.48352</v>
      </c>
      <c r="AI121" s="8">
        <f t="shared" si="25"/>
        <v>514.96704</v>
      </c>
      <c r="AJ121" s="8">
        <f t="shared" si="26"/>
        <v>0.99542469661765909</v>
      </c>
      <c r="AK121" s="8"/>
      <c r="AL121" s="30">
        <v>2</v>
      </c>
      <c r="AN121" t="s">
        <v>646</v>
      </c>
      <c r="AQ121" s="30" t="s">
        <v>625</v>
      </c>
    </row>
    <row r="122" spans="1:43" x14ac:dyDescent="0.3">
      <c r="A122">
        <v>195</v>
      </c>
      <c r="B122">
        <v>121</v>
      </c>
      <c r="C122" s="2">
        <v>3</v>
      </c>
      <c r="D122" s="6" t="s">
        <v>613</v>
      </c>
      <c r="E122">
        <v>1</v>
      </c>
      <c r="F122" s="2" t="s">
        <v>378</v>
      </c>
      <c r="G122" t="s">
        <v>379</v>
      </c>
      <c r="H122">
        <v>6</v>
      </c>
      <c r="I122" s="2">
        <v>2</v>
      </c>
      <c r="J122" t="str">
        <f>W122</f>
        <v>T-113618_Standard</v>
      </c>
      <c r="K122">
        <f>Y122</f>
        <v>2</v>
      </c>
      <c r="U122" s="2">
        <f t="shared" si="23"/>
        <v>12</v>
      </c>
      <c r="V122" s="12" t="s">
        <v>382</v>
      </c>
      <c r="W122" s="12" t="s">
        <v>383</v>
      </c>
      <c r="X122" s="1" t="s">
        <v>108</v>
      </c>
      <c r="Y122" s="1">
        <v>2</v>
      </c>
      <c r="Z122" s="1" t="s">
        <v>596</v>
      </c>
      <c r="AA122" s="30" t="s">
        <v>131</v>
      </c>
      <c r="AB122" s="40">
        <v>15</v>
      </c>
      <c r="AC122" s="40">
        <v>65</v>
      </c>
      <c r="AD122" s="40">
        <v>130</v>
      </c>
      <c r="AE122" s="14" t="s">
        <v>129</v>
      </c>
      <c r="AF122" s="11">
        <v>0.90500000000000003</v>
      </c>
      <c r="AG122" s="8">
        <f t="shared" si="24"/>
        <v>10.86</v>
      </c>
      <c r="AH122" s="8">
        <f t="shared" si="27"/>
        <v>1.014</v>
      </c>
      <c r="AI122" s="8">
        <f t="shared" si="25"/>
        <v>12.167999999999999</v>
      </c>
      <c r="AJ122" s="8">
        <f t="shared" si="26"/>
        <v>1.1204419889502761</v>
      </c>
      <c r="AK122" s="8"/>
      <c r="AN122" t="s">
        <v>650</v>
      </c>
      <c r="AQ122" s="30" t="s">
        <v>629</v>
      </c>
    </row>
    <row r="123" spans="1:43" x14ac:dyDescent="0.3">
      <c r="A123">
        <v>323</v>
      </c>
      <c r="B123">
        <v>122</v>
      </c>
      <c r="C123" s="2">
        <v>4</v>
      </c>
      <c r="D123" s="6" t="s">
        <v>894</v>
      </c>
      <c r="E123">
        <v>1</v>
      </c>
      <c r="F123" s="2">
        <v>1</v>
      </c>
      <c r="G123" t="s">
        <v>679</v>
      </c>
      <c r="H123">
        <v>1</v>
      </c>
      <c r="I123" s="2">
        <v>1</v>
      </c>
      <c r="J123" t="s">
        <v>680</v>
      </c>
      <c r="K123">
        <v>2</v>
      </c>
      <c r="L123" s="2">
        <v>6</v>
      </c>
      <c r="M123" t="s">
        <v>686</v>
      </c>
      <c r="N123">
        <v>1</v>
      </c>
      <c r="O123" s="2">
        <v>5</v>
      </c>
      <c r="P123" t="str">
        <f>W123</f>
        <v>T-114983_Standard</v>
      </c>
      <c r="Q123">
        <f>Y123</f>
        <v>2</v>
      </c>
      <c r="U123" s="2">
        <f t="shared" si="23"/>
        <v>4</v>
      </c>
      <c r="V123" s="1" t="s">
        <v>695</v>
      </c>
      <c r="W123" s="1" t="s">
        <v>696</v>
      </c>
      <c r="X123" s="1" t="s">
        <v>108</v>
      </c>
      <c r="Y123" s="1">
        <v>2</v>
      </c>
      <c r="Z123" s="1" t="s">
        <v>596</v>
      </c>
      <c r="AA123" s="30" t="s">
        <v>131</v>
      </c>
      <c r="AB123" s="42">
        <v>15</v>
      </c>
      <c r="AC123" s="42">
        <v>82</v>
      </c>
      <c r="AD123" s="42">
        <v>370</v>
      </c>
      <c r="AE123" s="14" t="s">
        <v>129</v>
      </c>
      <c r="AF123" s="11">
        <v>3.593</v>
      </c>
      <c r="AG123" s="8">
        <f t="shared" si="24"/>
        <v>14.372</v>
      </c>
      <c r="AH123" s="8">
        <f t="shared" si="27"/>
        <v>3.6408</v>
      </c>
      <c r="AI123" s="8">
        <f t="shared" si="25"/>
        <v>14.5632</v>
      </c>
      <c r="AJ123" s="8">
        <f t="shared" si="26"/>
        <v>1.0133036459782911</v>
      </c>
      <c r="AK123" s="8"/>
    </row>
    <row r="124" spans="1:43" x14ac:dyDescent="0.3">
      <c r="A124">
        <v>63</v>
      </c>
      <c r="B124">
        <v>123</v>
      </c>
      <c r="C124" s="2">
        <v>2</v>
      </c>
      <c r="D124" s="6" t="s">
        <v>320</v>
      </c>
      <c r="E124">
        <v>1</v>
      </c>
      <c r="F124" s="2">
        <v>1</v>
      </c>
      <c r="G124" t="s">
        <v>137</v>
      </c>
      <c r="H124">
        <v>1</v>
      </c>
      <c r="I124" s="2">
        <v>9</v>
      </c>
      <c r="J124" t="str">
        <f>W124</f>
        <v>T-113896_Standard</v>
      </c>
      <c r="K124">
        <f>Y124</f>
        <v>4</v>
      </c>
      <c r="L124"/>
      <c r="U124" s="2">
        <f t="shared" si="23"/>
        <v>4</v>
      </c>
      <c r="V124" s="10" t="s">
        <v>154</v>
      </c>
      <c r="W124" s="10" t="s">
        <v>155</v>
      </c>
      <c r="X124" s="10" t="s">
        <v>108</v>
      </c>
      <c r="Y124" s="10">
        <v>4</v>
      </c>
      <c r="Z124" s="10"/>
      <c r="AA124" s="6" t="s">
        <v>131</v>
      </c>
      <c r="AB124" s="40">
        <v>15</v>
      </c>
      <c r="AC124" s="40">
        <v>100</v>
      </c>
      <c r="AD124" s="41">
        <v>110</v>
      </c>
      <c r="AE124" s="14" t="s">
        <v>129</v>
      </c>
      <c r="AF124" s="11">
        <v>1.32</v>
      </c>
      <c r="AG124" s="8">
        <f t="shared" si="24"/>
        <v>5.28</v>
      </c>
      <c r="AH124" s="8">
        <f t="shared" si="27"/>
        <v>1.32</v>
      </c>
      <c r="AI124" s="8">
        <f t="shared" si="25"/>
        <v>5.28</v>
      </c>
      <c r="AJ124" s="8">
        <f t="shared" si="26"/>
        <v>1</v>
      </c>
      <c r="AK124" s="8"/>
    </row>
    <row r="125" spans="1:43" x14ac:dyDescent="0.3">
      <c r="A125">
        <v>130</v>
      </c>
      <c r="B125">
        <v>124</v>
      </c>
      <c r="C125" s="2">
        <v>2</v>
      </c>
      <c r="D125" s="6" t="s">
        <v>320</v>
      </c>
      <c r="E125">
        <v>1</v>
      </c>
      <c r="F125" s="2">
        <v>10</v>
      </c>
      <c r="G125" t="s">
        <v>239</v>
      </c>
      <c r="H125">
        <v>1</v>
      </c>
      <c r="I125" s="2">
        <v>8</v>
      </c>
      <c r="J125" t="str">
        <f>W125</f>
        <v>T-113896_Standard</v>
      </c>
      <c r="K125">
        <f>Y125</f>
        <v>4</v>
      </c>
      <c r="L125"/>
      <c r="U125" s="2">
        <f t="shared" si="23"/>
        <v>4</v>
      </c>
      <c r="V125" s="10" t="s">
        <v>252</v>
      </c>
      <c r="W125" s="10" t="s">
        <v>155</v>
      </c>
      <c r="X125" s="10" t="s">
        <v>108</v>
      </c>
      <c r="Y125" s="10">
        <v>4</v>
      </c>
      <c r="Z125" s="10"/>
      <c r="AA125" s="6" t="s">
        <v>131</v>
      </c>
      <c r="AB125" s="40">
        <v>15</v>
      </c>
      <c r="AC125" s="40">
        <v>100</v>
      </c>
      <c r="AD125" s="41">
        <v>110</v>
      </c>
      <c r="AE125" s="14" t="s">
        <v>129</v>
      </c>
      <c r="AF125" s="11">
        <v>1.32</v>
      </c>
      <c r="AG125" s="8">
        <f t="shared" si="24"/>
        <v>5.28</v>
      </c>
      <c r="AH125" s="8">
        <f t="shared" si="27"/>
        <v>1.32</v>
      </c>
      <c r="AI125" s="8">
        <f t="shared" si="25"/>
        <v>5.28</v>
      </c>
      <c r="AJ125" s="8">
        <f t="shared" si="26"/>
        <v>1</v>
      </c>
      <c r="AK125" s="8"/>
    </row>
    <row r="126" spans="1:43" x14ac:dyDescent="0.3">
      <c r="A126">
        <v>350</v>
      </c>
      <c r="B126">
        <v>125</v>
      </c>
      <c r="C126" s="2">
        <v>4</v>
      </c>
      <c r="D126" s="6" t="s">
        <v>894</v>
      </c>
      <c r="E126">
        <v>1</v>
      </c>
      <c r="F126" s="2">
        <v>1</v>
      </c>
      <c r="G126" t="s">
        <v>679</v>
      </c>
      <c r="H126">
        <v>1</v>
      </c>
      <c r="I126" s="2">
        <v>3</v>
      </c>
      <c r="J126" t="s">
        <v>729</v>
      </c>
      <c r="K126">
        <v>6</v>
      </c>
      <c r="L126" s="2">
        <v>5</v>
      </c>
      <c r="M126" t="str">
        <f>W126</f>
        <v>T-114402_Standard</v>
      </c>
      <c r="N126">
        <f>Y126</f>
        <v>2</v>
      </c>
      <c r="U126" s="2">
        <f t="shared" si="23"/>
        <v>12</v>
      </c>
      <c r="V126" s="1" t="s">
        <v>25</v>
      </c>
      <c r="W126" s="1" t="s">
        <v>734</v>
      </c>
      <c r="X126" s="1" t="s">
        <v>108</v>
      </c>
      <c r="Y126" s="1">
        <v>2</v>
      </c>
      <c r="Z126" s="1" t="s">
        <v>596</v>
      </c>
      <c r="AA126" s="30" t="s">
        <v>131</v>
      </c>
      <c r="AB126" s="42">
        <v>15</v>
      </c>
      <c r="AC126" s="42">
        <v>100</v>
      </c>
      <c r="AD126" s="42">
        <v>370</v>
      </c>
      <c r="AE126" s="14" t="s">
        <v>129</v>
      </c>
      <c r="AF126" s="11">
        <v>4.4279999999999999</v>
      </c>
      <c r="AG126" s="8">
        <f t="shared" si="24"/>
        <v>53.135999999999996</v>
      </c>
      <c r="AH126" s="8">
        <f t="shared" si="27"/>
        <v>4.4400000000000004</v>
      </c>
      <c r="AI126" s="8">
        <f t="shared" si="25"/>
        <v>53.28</v>
      </c>
      <c r="AJ126" s="8">
        <f t="shared" si="26"/>
        <v>1.0027100271002711</v>
      </c>
      <c r="AK126" s="8"/>
    </row>
    <row r="127" spans="1:43" x14ac:dyDescent="0.3">
      <c r="A127">
        <v>175</v>
      </c>
      <c r="B127">
        <v>126</v>
      </c>
      <c r="C127" s="2">
        <v>3</v>
      </c>
      <c r="D127" s="6" t="s">
        <v>613</v>
      </c>
      <c r="E127">
        <v>1</v>
      </c>
      <c r="F127" s="2" t="s">
        <v>330</v>
      </c>
      <c r="G127" t="s">
        <v>331</v>
      </c>
      <c r="H127">
        <v>2</v>
      </c>
      <c r="I127" s="2">
        <v>4</v>
      </c>
      <c r="J127" t="str">
        <f t="shared" ref="J127:J134" si="30">W127</f>
        <v>T-113599_Standard</v>
      </c>
      <c r="K127">
        <f t="shared" ref="K127:K134" si="31">Y127</f>
        <v>1</v>
      </c>
      <c r="U127" s="2">
        <f t="shared" si="23"/>
        <v>2</v>
      </c>
      <c r="V127" s="12" t="s">
        <v>338</v>
      </c>
      <c r="W127" s="12" t="s">
        <v>339</v>
      </c>
      <c r="X127" s="1" t="s">
        <v>108</v>
      </c>
      <c r="Y127" s="1">
        <v>1</v>
      </c>
      <c r="Z127" s="1" t="s">
        <v>596</v>
      </c>
      <c r="AA127" s="30" t="s">
        <v>131</v>
      </c>
      <c r="AB127" s="40">
        <v>15</v>
      </c>
      <c r="AC127" s="40">
        <v>140</v>
      </c>
      <c r="AD127" s="40">
        <v>171</v>
      </c>
      <c r="AE127" s="14" t="s">
        <v>129</v>
      </c>
      <c r="AF127" s="11">
        <v>2.7639999999999998</v>
      </c>
      <c r="AG127" s="8">
        <f t="shared" si="24"/>
        <v>5.5279999999999996</v>
      </c>
      <c r="AH127" s="8">
        <f t="shared" si="27"/>
        <v>2.8727999999999998</v>
      </c>
      <c r="AI127" s="8">
        <f t="shared" si="25"/>
        <v>5.7455999999999996</v>
      </c>
      <c r="AJ127" s="8">
        <f t="shared" si="26"/>
        <v>1.0393632416787264</v>
      </c>
      <c r="AK127" s="8"/>
      <c r="AM127" t="s">
        <v>644</v>
      </c>
      <c r="AN127" t="s">
        <v>645</v>
      </c>
      <c r="AQ127" s="30" t="s">
        <v>623</v>
      </c>
    </row>
    <row r="128" spans="1:43" x14ac:dyDescent="0.3">
      <c r="A128">
        <v>179</v>
      </c>
      <c r="B128">
        <v>127</v>
      </c>
      <c r="C128" s="2">
        <v>3</v>
      </c>
      <c r="D128" s="6" t="s">
        <v>613</v>
      </c>
      <c r="E128">
        <v>1</v>
      </c>
      <c r="F128" s="2" t="s">
        <v>340</v>
      </c>
      <c r="G128" t="s">
        <v>341</v>
      </c>
      <c r="H128">
        <v>2</v>
      </c>
      <c r="I128" s="2">
        <v>4</v>
      </c>
      <c r="J128" t="str">
        <f t="shared" si="30"/>
        <v>T-113599_Standard</v>
      </c>
      <c r="K128">
        <f t="shared" si="31"/>
        <v>1</v>
      </c>
      <c r="U128" s="2">
        <f t="shared" si="23"/>
        <v>2</v>
      </c>
      <c r="V128" s="12" t="s">
        <v>347</v>
      </c>
      <c r="W128" s="12" t="s">
        <v>339</v>
      </c>
      <c r="X128" s="1" t="s">
        <v>108</v>
      </c>
      <c r="Y128" s="1">
        <v>1</v>
      </c>
      <c r="Z128" s="1" t="s">
        <v>596</v>
      </c>
      <c r="AA128" s="30" t="s">
        <v>131</v>
      </c>
      <c r="AB128" s="40">
        <v>15</v>
      </c>
      <c r="AC128" s="40">
        <v>140</v>
      </c>
      <c r="AD128" s="40">
        <v>171</v>
      </c>
      <c r="AE128" s="14" t="s">
        <v>129</v>
      </c>
      <c r="AF128" s="11">
        <v>2.7639999999999998</v>
      </c>
      <c r="AG128" s="8">
        <f t="shared" si="24"/>
        <v>5.5279999999999996</v>
      </c>
      <c r="AH128" s="8">
        <f t="shared" si="27"/>
        <v>2.8727999999999998</v>
      </c>
      <c r="AI128" s="8">
        <f t="shared" si="25"/>
        <v>5.7455999999999996</v>
      </c>
      <c r="AJ128" s="8">
        <f t="shared" si="26"/>
        <v>1.0393632416787264</v>
      </c>
      <c r="AK128" s="8"/>
      <c r="AM128" t="s">
        <v>644</v>
      </c>
      <c r="AN128" t="s">
        <v>645</v>
      </c>
      <c r="AQ128" s="30" t="s">
        <v>623</v>
      </c>
    </row>
    <row r="129" spans="1:43" x14ac:dyDescent="0.3">
      <c r="A129">
        <v>183</v>
      </c>
      <c r="B129">
        <v>128</v>
      </c>
      <c r="C129" s="2">
        <v>3</v>
      </c>
      <c r="D129" s="6" t="s">
        <v>613</v>
      </c>
      <c r="E129">
        <v>1</v>
      </c>
      <c r="F129" s="2" t="s">
        <v>348</v>
      </c>
      <c r="G129" t="s">
        <v>349</v>
      </c>
      <c r="H129">
        <v>2</v>
      </c>
      <c r="I129" s="2">
        <v>4</v>
      </c>
      <c r="J129" t="str">
        <f t="shared" si="30"/>
        <v>T-113599_Standard</v>
      </c>
      <c r="K129">
        <f t="shared" si="31"/>
        <v>1</v>
      </c>
      <c r="U129" s="2">
        <f t="shared" si="23"/>
        <v>2</v>
      </c>
      <c r="V129" s="12" t="s">
        <v>356</v>
      </c>
      <c r="W129" s="12" t="s">
        <v>339</v>
      </c>
      <c r="X129" s="1" t="s">
        <v>108</v>
      </c>
      <c r="Y129" s="1">
        <v>1</v>
      </c>
      <c r="Z129" s="1" t="s">
        <v>596</v>
      </c>
      <c r="AA129" s="30" t="s">
        <v>131</v>
      </c>
      <c r="AB129" s="40">
        <v>15</v>
      </c>
      <c r="AC129" s="40">
        <v>140</v>
      </c>
      <c r="AD129" s="40">
        <v>171</v>
      </c>
      <c r="AE129" s="14" t="s">
        <v>129</v>
      </c>
      <c r="AF129" s="11">
        <v>2.7639999999999998</v>
      </c>
      <c r="AG129" s="8">
        <f t="shared" si="24"/>
        <v>5.5279999999999996</v>
      </c>
      <c r="AH129" s="8">
        <f t="shared" si="27"/>
        <v>2.8727999999999998</v>
      </c>
      <c r="AI129" s="8">
        <f t="shared" si="25"/>
        <v>5.7455999999999996</v>
      </c>
      <c r="AJ129" s="8">
        <f t="shared" si="26"/>
        <v>1.0393632416787264</v>
      </c>
      <c r="AK129" s="8"/>
      <c r="AM129" t="s">
        <v>644</v>
      </c>
      <c r="AN129" t="s">
        <v>645</v>
      </c>
      <c r="AQ129" s="30" t="s">
        <v>623</v>
      </c>
    </row>
    <row r="130" spans="1:43" x14ac:dyDescent="0.3">
      <c r="A130">
        <v>190</v>
      </c>
      <c r="B130">
        <v>129</v>
      </c>
      <c r="C130" s="2">
        <v>3</v>
      </c>
      <c r="D130" s="6" t="s">
        <v>613</v>
      </c>
      <c r="E130">
        <v>1</v>
      </c>
      <c r="F130" s="2" t="s">
        <v>364</v>
      </c>
      <c r="G130" t="s">
        <v>365</v>
      </c>
      <c r="H130">
        <v>2</v>
      </c>
      <c r="I130" s="2">
        <v>4</v>
      </c>
      <c r="J130" t="str">
        <f t="shared" si="30"/>
        <v>T-113599_2</v>
      </c>
      <c r="K130">
        <f t="shared" si="31"/>
        <v>1</v>
      </c>
      <c r="U130" s="2">
        <f t="shared" ref="U130:U150" si="32">PRODUCT(E130,H130,K130,N130,Q130)</f>
        <v>2</v>
      </c>
      <c r="V130" s="12" t="s">
        <v>370</v>
      </c>
      <c r="W130" s="12" t="s">
        <v>371</v>
      </c>
      <c r="X130" s="1" t="s">
        <v>108</v>
      </c>
      <c r="Y130" s="1">
        <v>1</v>
      </c>
      <c r="Z130" s="1" t="s">
        <v>596</v>
      </c>
      <c r="AA130" s="30" t="s">
        <v>131</v>
      </c>
      <c r="AB130" s="40">
        <v>15</v>
      </c>
      <c r="AC130" s="40">
        <v>140</v>
      </c>
      <c r="AD130" s="40">
        <v>171</v>
      </c>
      <c r="AE130" s="14" t="s">
        <v>129</v>
      </c>
      <c r="AF130" s="11">
        <v>2.7639999999999998</v>
      </c>
      <c r="AG130" s="8">
        <f t="shared" ref="AG130:AG150" si="33">AF130*U130</f>
        <v>5.5279999999999996</v>
      </c>
      <c r="AH130" s="8">
        <f t="shared" si="27"/>
        <v>2.8727999999999998</v>
      </c>
      <c r="AI130" s="8">
        <f t="shared" ref="AI130:AI150" si="34">AH130*U130</f>
        <v>5.7455999999999996</v>
      </c>
      <c r="AJ130" s="8">
        <f t="shared" ref="AJ130:AJ150" si="35">AI130/AG130</f>
        <v>1.0393632416787264</v>
      </c>
      <c r="AK130" s="8"/>
      <c r="AM130" t="s">
        <v>649</v>
      </c>
      <c r="AN130" t="s">
        <v>645</v>
      </c>
      <c r="AQ130" s="30" t="s">
        <v>628</v>
      </c>
    </row>
    <row r="131" spans="1:43" x14ac:dyDescent="0.3">
      <c r="A131">
        <v>224</v>
      </c>
      <c r="B131">
        <v>130</v>
      </c>
      <c r="C131" s="2">
        <v>3</v>
      </c>
      <c r="D131" s="6" t="s">
        <v>613</v>
      </c>
      <c r="E131">
        <v>1</v>
      </c>
      <c r="F131" s="2" t="s">
        <v>432</v>
      </c>
      <c r="G131" t="s">
        <v>433</v>
      </c>
      <c r="H131">
        <v>2</v>
      </c>
      <c r="I131" s="2">
        <v>4</v>
      </c>
      <c r="J131" t="str">
        <f t="shared" si="30"/>
        <v>T-113599_2</v>
      </c>
      <c r="K131">
        <f t="shared" si="31"/>
        <v>1</v>
      </c>
      <c r="U131" s="2">
        <f t="shared" si="32"/>
        <v>2</v>
      </c>
      <c r="V131" s="12" t="s">
        <v>438</v>
      </c>
      <c r="W131" s="12" t="s">
        <v>371</v>
      </c>
      <c r="X131" s="1" t="s">
        <v>108</v>
      </c>
      <c r="Y131" s="1">
        <v>1</v>
      </c>
      <c r="Z131" s="1" t="s">
        <v>596</v>
      </c>
      <c r="AA131" s="30" t="s">
        <v>131</v>
      </c>
      <c r="AB131" s="40">
        <v>15</v>
      </c>
      <c r="AC131" s="40">
        <v>140</v>
      </c>
      <c r="AD131" s="40">
        <v>171</v>
      </c>
      <c r="AE131" s="14" t="s">
        <v>129</v>
      </c>
      <c r="AF131" s="11">
        <v>2.7639999999999998</v>
      </c>
      <c r="AG131" s="8">
        <f t="shared" si="33"/>
        <v>5.5279999999999996</v>
      </c>
      <c r="AH131" s="8">
        <f t="shared" si="27"/>
        <v>2.8727999999999998</v>
      </c>
      <c r="AI131" s="8">
        <f t="shared" si="34"/>
        <v>5.7455999999999996</v>
      </c>
      <c r="AJ131" s="8">
        <f t="shared" si="35"/>
        <v>1.0393632416787264</v>
      </c>
      <c r="AK131" s="8"/>
      <c r="AM131" t="s">
        <v>649</v>
      </c>
      <c r="AN131" t="s">
        <v>645</v>
      </c>
      <c r="AQ131" s="30" t="s">
        <v>628</v>
      </c>
    </row>
    <row r="132" spans="1:43" x14ac:dyDescent="0.3">
      <c r="A132">
        <v>228</v>
      </c>
      <c r="B132">
        <v>131</v>
      </c>
      <c r="C132" s="2">
        <v>3</v>
      </c>
      <c r="D132" s="6" t="s">
        <v>613</v>
      </c>
      <c r="E132">
        <v>1</v>
      </c>
      <c r="F132" s="2" t="s">
        <v>439</v>
      </c>
      <c r="G132" t="s">
        <v>440</v>
      </c>
      <c r="H132">
        <v>2</v>
      </c>
      <c r="I132" s="2">
        <v>4</v>
      </c>
      <c r="J132" t="str">
        <f t="shared" si="30"/>
        <v>T-113599_2</v>
      </c>
      <c r="K132">
        <f t="shared" si="31"/>
        <v>1</v>
      </c>
      <c r="U132" s="2">
        <f t="shared" si="32"/>
        <v>2</v>
      </c>
      <c r="V132" s="12" t="s">
        <v>445</v>
      </c>
      <c r="W132" s="12" t="s">
        <v>371</v>
      </c>
      <c r="X132" s="1" t="s">
        <v>108</v>
      </c>
      <c r="Y132" s="1">
        <v>1</v>
      </c>
      <c r="Z132" s="1" t="s">
        <v>596</v>
      </c>
      <c r="AA132" s="30" t="s">
        <v>131</v>
      </c>
      <c r="AB132" s="40">
        <v>15</v>
      </c>
      <c r="AC132" s="40">
        <v>140</v>
      </c>
      <c r="AD132" s="40">
        <v>171</v>
      </c>
      <c r="AE132" s="14" t="s">
        <v>129</v>
      </c>
      <c r="AF132" s="11">
        <v>2.7639999999999998</v>
      </c>
      <c r="AG132" s="8">
        <f t="shared" si="33"/>
        <v>5.5279999999999996</v>
      </c>
      <c r="AH132" s="8">
        <f t="shared" si="27"/>
        <v>2.8727999999999998</v>
      </c>
      <c r="AI132" s="8">
        <f t="shared" si="34"/>
        <v>5.7455999999999996</v>
      </c>
      <c r="AJ132" s="8">
        <f t="shared" si="35"/>
        <v>1.0393632416787264</v>
      </c>
      <c r="AK132" s="8"/>
      <c r="AM132" t="s">
        <v>649</v>
      </c>
      <c r="AN132" t="s">
        <v>645</v>
      </c>
      <c r="AQ132" s="30" t="s">
        <v>628</v>
      </c>
    </row>
    <row r="133" spans="1:43" x14ac:dyDescent="0.3">
      <c r="A133">
        <v>62</v>
      </c>
      <c r="B133">
        <v>132</v>
      </c>
      <c r="C133" s="2">
        <v>2</v>
      </c>
      <c r="D133" s="6" t="s">
        <v>320</v>
      </c>
      <c r="E133">
        <v>1</v>
      </c>
      <c r="F133" s="2">
        <v>1</v>
      </c>
      <c r="G133" t="s">
        <v>137</v>
      </c>
      <c r="H133">
        <v>1</v>
      </c>
      <c r="I133" s="2">
        <v>8</v>
      </c>
      <c r="J133" t="str">
        <f t="shared" si="30"/>
        <v>T-113895_Standard</v>
      </c>
      <c r="K133">
        <f t="shared" si="31"/>
        <v>2</v>
      </c>
      <c r="L133"/>
      <c r="U133" s="2">
        <f t="shared" si="32"/>
        <v>2</v>
      </c>
      <c r="V133" s="10" t="s">
        <v>152</v>
      </c>
      <c r="W133" s="10" t="s">
        <v>153</v>
      </c>
      <c r="X133" s="10" t="s">
        <v>108</v>
      </c>
      <c r="Y133" s="10">
        <v>2</v>
      </c>
      <c r="Z133" s="10"/>
      <c r="AA133" s="6" t="s">
        <v>131</v>
      </c>
      <c r="AB133" s="40">
        <v>15</v>
      </c>
      <c r="AC133" s="40">
        <v>150</v>
      </c>
      <c r="AD133" s="41">
        <v>170</v>
      </c>
      <c r="AE133" s="14" t="s">
        <v>129</v>
      </c>
      <c r="AF133" s="11">
        <v>2.9630000000000001</v>
      </c>
      <c r="AG133" s="8">
        <f t="shared" si="33"/>
        <v>5.9260000000000002</v>
      </c>
      <c r="AH133" s="8">
        <f t="shared" si="27"/>
        <v>3.06</v>
      </c>
      <c r="AI133" s="8">
        <f t="shared" si="34"/>
        <v>6.12</v>
      </c>
      <c r="AJ133" s="8">
        <f t="shared" si="35"/>
        <v>1.0327370907863651</v>
      </c>
      <c r="AK133" s="8"/>
    </row>
    <row r="134" spans="1:43" x14ac:dyDescent="0.3">
      <c r="A134">
        <v>129</v>
      </c>
      <c r="B134">
        <v>133</v>
      </c>
      <c r="C134" s="2">
        <v>2</v>
      </c>
      <c r="D134" s="6" t="s">
        <v>320</v>
      </c>
      <c r="E134">
        <v>1</v>
      </c>
      <c r="F134" s="2">
        <v>10</v>
      </c>
      <c r="G134" t="s">
        <v>239</v>
      </c>
      <c r="H134">
        <v>1</v>
      </c>
      <c r="I134" s="2">
        <v>7</v>
      </c>
      <c r="J134" t="str">
        <f t="shared" si="30"/>
        <v>T-113895_Standard</v>
      </c>
      <c r="K134">
        <f t="shared" si="31"/>
        <v>2</v>
      </c>
      <c r="L134"/>
      <c r="U134" s="2">
        <f t="shared" si="32"/>
        <v>2</v>
      </c>
      <c r="V134" s="10" t="s">
        <v>251</v>
      </c>
      <c r="W134" s="10" t="s">
        <v>153</v>
      </c>
      <c r="X134" s="10" t="s">
        <v>108</v>
      </c>
      <c r="Y134" s="10">
        <v>2</v>
      </c>
      <c r="Z134" s="10"/>
      <c r="AA134" s="6" t="s">
        <v>131</v>
      </c>
      <c r="AB134" s="40">
        <v>15</v>
      </c>
      <c r="AC134" s="40">
        <v>150</v>
      </c>
      <c r="AD134" s="41">
        <v>170</v>
      </c>
      <c r="AE134" s="14" t="s">
        <v>129</v>
      </c>
      <c r="AF134" s="11">
        <v>2.9630000000000001</v>
      </c>
      <c r="AG134" s="8">
        <f t="shared" si="33"/>
        <v>5.9260000000000002</v>
      </c>
      <c r="AH134" s="8">
        <f t="shared" ref="AH134:AH148" si="36">AB134*AC134*AD134*8/1000000</f>
        <v>3.06</v>
      </c>
      <c r="AI134" s="8">
        <f t="shared" si="34"/>
        <v>6.12</v>
      </c>
      <c r="AJ134" s="8">
        <f t="shared" si="35"/>
        <v>1.0327370907863651</v>
      </c>
      <c r="AK134" s="8"/>
    </row>
    <row r="135" spans="1:43" x14ac:dyDescent="0.3">
      <c r="A135">
        <v>320</v>
      </c>
      <c r="B135">
        <v>134</v>
      </c>
      <c r="C135" s="2">
        <v>4</v>
      </c>
      <c r="D135" s="6" t="s">
        <v>894</v>
      </c>
      <c r="E135">
        <v>1</v>
      </c>
      <c r="F135" s="2">
        <v>1</v>
      </c>
      <c r="G135" t="s">
        <v>679</v>
      </c>
      <c r="H135">
        <v>1</v>
      </c>
      <c r="I135" s="2">
        <v>1</v>
      </c>
      <c r="J135" t="s">
        <v>680</v>
      </c>
      <c r="K135">
        <v>2</v>
      </c>
      <c r="L135" s="2">
        <v>6</v>
      </c>
      <c r="M135" t="s">
        <v>686</v>
      </c>
      <c r="N135">
        <v>1</v>
      </c>
      <c r="O135" s="2">
        <v>2</v>
      </c>
      <c r="P135" t="str">
        <f>W135</f>
        <v>T-113160_Standard</v>
      </c>
      <c r="Q135">
        <f>Y135</f>
        <v>1</v>
      </c>
      <c r="U135" s="2">
        <f t="shared" si="32"/>
        <v>2</v>
      </c>
      <c r="V135" s="1" t="s">
        <v>689</v>
      </c>
      <c r="W135" s="1" t="s">
        <v>690</v>
      </c>
      <c r="X135" s="1" t="s">
        <v>108</v>
      </c>
      <c r="Y135" s="1">
        <v>1</v>
      </c>
      <c r="Z135" s="1" t="s">
        <v>596</v>
      </c>
      <c r="AA135" s="30" t="s">
        <v>131</v>
      </c>
      <c r="AB135" s="42">
        <v>15</v>
      </c>
      <c r="AC135" s="42">
        <v>370</v>
      </c>
      <c r="AD135" s="42">
        <v>4251</v>
      </c>
      <c r="AE135" s="14" t="s">
        <v>129</v>
      </c>
      <c r="AF135" s="11">
        <v>188.744</v>
      </c>
      <c r="AG135" s="8">
        <f t="shared" si="33"/>
        <v>377.488</v>
      </c>
      <c r="AH135" s="8">
        <f t="shared" si="36"/>
        <v>188.74440000000001</v>
      </c>
      <c r="AI135" s="8">
        <f t="shared" si="34"/>
        <v>377.48880000000003</v>
      </c>
      <c r="AJ135" s="8">
        <f t="shared" si="35"/>
        <v>1.0000021192726658</v>
      </c>
      <c r="AK135" s="8"/>
    </row>
    <row r="136" spans="1:43" x14ac:dyDescent="0.3">
      <c r="A136">
        <v>331</v>
      </c>
      <c r="B136">
        <v>135</v>
      </c>
      <c r="C136" s="2">
        <v>4</v>
      </c>
      <c r="D136" s="6" t="s">
        <v>894</v>
      </c>
      <c r="E136">
        <v>1</v>
      </c>
      <c r="F136" s="2">
        <v>1</v>
      </c>
      <c r="G136" t="s">
        <v>679</v>
      </c>
      <c r="H136">
        <v>1</v>
      </c>
      <c r="I136" s="2">
        <v>2</v>
      </c>
      <c r="J136" t="s">
        <v>706</v>
      </c>
      <c r="K136">
        <v>2</v>
      </c>
      <c r="L136" s="2">
        <v>1</v>
      </c>
      <c r="M136" t="s">
        <v>707</v>
      </c>
      <c r="N136">
        <v>1</v>
      </c>
      <c r="O136" s="2">
        <v>2</v>
      </c>
      <c r="P136" t="str">
        <f>W136</f>
        <v>T-113221_Standard</v>
      </c>
      <c r="Q136">
        <f>Y136</f>
        <v>1</v>
      </c>
      <c r="U136" s="2">
        <f t="shared" si="32"/>
        <v>2</v>
      </c>
      <c r="V136" s="1" t="s">
        <v>710</v>
      </c>
      <c r="W136" s="1" t="s">
        <v>711</v>
      </c>
      <c r="X136" s="1" t="s">
        <v>108</v>
      </c>
      <c r="Y136" s="1">
        <v>1</v>
      </c>
      <c r="Z136" s="1" t="s">
        <v>596</v>
      </c>
      <c r="AA136" s="30" t="s">
        <v>131</v>
      </c>
      <c r="AB136" s="42">
        <v>15</v>
      </c>
      <c r="AC136" s="42">
        <v>370</v>
      </c>
      <c r="AD136" s="42">
        <v>4251</v>
      </c>
      <c r="AE136" s="14" t="s">
        <v>129</v>
      </c>
      <c r="AF136" s="11">
        <v>188.744</v>
      </c>
      <c r="AG136" s="8">
        <f t="shared" si="33"/>
        <v>377.488</v>
      </c>
      <c r="AH136" s="8">
        <f t="shared" si="36"/>
        <v>188.74440000000001</v>
      </c>
      <c r="AI136" s="8">
        <f t="shared" si="34"/>
        <v>377.48880000000003</v>
      </c>
      <c r="AJ136" s="8">
        <f t="shared" si="35"/>
        <v>1.0000021192726658</v>
      </c>
      <c r="AK136" s="8"/>
    </row>
    <row r="137" spans="1:43" x14ac:dyDescent="0.3">
      <c r="A137">
        <v>347</v>
      </c>
      <c r="B137">
        <v>136</v>
      </c>
      <c r="C137" s="2">
        <v>4</v>
      </c>
      <c r="D137" s="6" t="s">
        <v>894</v>
      </c>
      <c r="E137">
        <v>1</v>
      </c>
      <c r="F137" s="2">
        <v>1</v>
      </c>
      <c r="G137" t="s">
        <v>679</v>
      </c>
      <c r="H137">
        <v>1</v>
      </c>
      <c r="I137" s="2">
        <v>3</v>
      </c>
      <c r="J137" t="s">
        <v>729</v>
      </c>
      <c r="K137">
        <v>6</v>
      </c>
      <c r="L137" s="2">
        <v>2</v>
      </c>
      <c r="M137" t="str">
        <f>W137</f>
        <v>T-113328_Standard</v>
      </c>
      <c r="N137">
        <f>Y137</f>
        <v>1</v>
      </c>
      <c r="U137" s="2">
        <f t="shared" si="32"/>
        <v>6</v>
      </c>
      <c r="V137" s="1" t="s">
        <v>22</v>
      </c>
      <c r="W137" s="1" t="s">
        <v>731</v>
      </c>
      <c r="X137" s="1" t="s">
        <v>108</v>
      </c>
      <c r="Y137" s="1">
        <v>1</v>
      </c>
      <c r="Z137" s="1" t="s">
        <v>596</v>
      </c>
      <c r="AA137" s="30" t="s">
        <v>131</v>
      </c>
      <c r="AB137" s="42">
        <v>15</v>
      </c>
      <c r="AC137" s="42">
        <v>370</v>
      </c>
      <c r="AD137" s="42">
        <v>4385</v>
      </c>
      <c r="AE137" s="14" t="s">
        <v>129</v>
      </c>
      <c r="AF137" s="11">
        <v>194.10599999999999</v>
      </c>
      <c r="AG137" s="8">
        <f t="shared" si="33"/>
        <v>1164.636</v>
      </c>
      <c r="AH137" s="8">
        <f t="shared" si="36"/>
        <v>194.69399999999999</v>
      </c>
      <c r="AI137" s="8">
        <f t="shared" si="34"/>
        <v>1168.164</v>
      </c>
      <c r="AJ137" s="8">
        <f t="shared" si="35"/>
        <v>1.0030292726654508</v>
      </c>
      <c r="AK137" s="8"/>
    </row>
    <row r="138" spans="1:43" x14ac:dyDescent="0.3">
      <c r="A138">
        <v>322</v>
      </c>
      <c r="B138">
        <v>137</v>
      </c>
      <c r="C138" s="2">
        <v>4</v>
      </c>
      <c r="D138" s="6" t="s">
        <v>894</v>
      </c>
      <c r="E138">
        <v>1</v>
      </c>
      <c r="F138" s="2">
        <v>1</v>
      </c>
      <c r="G138" t="s">
        <v>679</v>
      </c>
      <c r="H138">
        <v>1</v>
      </c>
      <c r="I138" s="2">
        <v>1</v>
      </c>
      <c r="J138" t="s">
        <v>680</v>
      </c>
      <c r="K138">
        <v>2</v>
      </c>
      <c r="L138" s="2">
        <v>6</v>
      </c>
      <c r="M138" t="s">
        <v>686</v>
      </c>
      <c r="N138">
        <v>1</v>
      </c>
      <c r="O138" s="2">
        <v>4</v>
      </c>
      <c r="P138" t="str">
        <f>W138</f>
        <v>T-114533_Standard</v>
      </c>
      <c r="Q138">
        <f>Y138</f>
        <v>4</v>
      </c>
      <c r="U138" s="2">
        <f t="shared" si="32"/>
        <v>8</v>
      </c>
      <c r="V138" s="1" t="s">
        <v>693</v>
      </c>
      <c r="W138" s="1" t="s">
        <v>694</v>
      </c>
      <c r="X138" s="1" t="s">
        <v>108</v>
      </c>
      <c r="Y138" s="1">
        <v>4</v>
      </c>
      <c r="Z138" s="1" t="s">
        <v>877</v>
      </c>
      <c r="AA138" s="30" t="s">
        <v>131</v>
      </c>
      <c r="AB138" s="42">
        <v>20</v>
      </c>
      <c r="AC138" s="42">
        <v>82</v>
      </c>
      <c r="AD138" s="42">
        <v>370</v>
      </c>
      <c r="AE138" s="14" t="s">
        <v>129</v>
      </c>
      <c r="AF138" s="11">
        <v>4.3730000000000002</v>
      </c>
      <c r="AG138" s="8">
        <f t="shared" si="33"/>
        <v>34.984000000000002</v>
      </c>
      <c r="AH138" s="8">
        <f t="shared" si="36"/>
        <v>4.8544</v>
      </c>
      <c r="AI138" s="8">
        <f t="shared" si="34"/>
        <v>38.8352</v>
      </c>
      <c r="AJ138" s="8">
        <f t="shared" si="35"/>
        <v>1.1100846101074777</v>
      </c>
      <c r="AK138" s="8"/>
      <c r="AM138" t="s">
        <v>896</v>
      </c>
      <c r="AN138" t="s">
        <v>897</v>
      </c>
      <c r="AQ138" s="30" t="s">
        <v>887</v>
      </c>
    </row>
    <row r="139" spans="1:43" x14ac:dyDescent="0.3">
      <c r="A139">
        <v>324</v>
      </c>
      <c r="B139">
        <v>138</v>
      </c>
      <c r="C139" s="2">
        <v>4</v>
      </c>
      <c r="D139" s="6" t="s">
        <v>894</v>
      </c>
      <c r="E139">
        <v>1</v>
      </c>
      <c r="F139" s="2">
        <v>1</v>
      </c>
      <c r="G139" t="s">
        <v>679</v>
      </c>
      <c r="H139">
        <v>1</v>
      </c>
      <c r="I139" s="2">
        <v>1</v>
      </c>
      <c r="J139" t="s">
        <v>680</v>
      </c>
      <c r="K139">
        <v>2</v>
      </c>
      <c r="L139" s="2">
        <v>6</v>
      </c>
      <c r="M139" t="s">
        <v>686</v>
      </c>
      <c r="N139">
        <v>1</v>
      </c>
      <c r="O139" s="2">
        <v>6</v>
      </c>
      <c r="P139" t="str">
        <f>W139</f>
        <v>T-114317_Standard</v>
      </c>
      <c r="Q139">
        <f>Y139</f>
        <v>12</v>
      </c>
      <c r="U139" s="2">
        <f t="shared" si="32"/>
        <v>24</v>
      </c>
      <c r="V139" s="1" t="s">
        <v>697</v>
      </c>
      <c r="W139" s="1" t="s">
        <v>698</v>
      </c>
      <c r="X139" s="1" t="s">
        <v>108</v>
      </c>
      <c r="Y139" s="1">
        <v>12</v>
      </c>
      <c r="Z139" s="1" t="s">
        <v>877</v>
      </c>
      <c r="AA139" s="30" t="s">
        <v>131</v>
      </c>
      <c r="AB139" s="42">
        <v>20</v>
      </c>
      <c r="AC139" s="42">
        <v>82</v>
      </c>
      <c r="AD139" s="42">
        <v>370</v>
      </c>
      <c r="AE139" s="14" t="s">
        <v>129</v>
      </c>
      <c r="AF139" s="11">
        <v>4.79</v>
      </c>
      <c r="AG139" s="8">
        <f t="shared" si="33"/>
        <v>114.96000000000001</v>
      </c>
      <c r="AH139" s="8">
        <f t="shared" si="36"/>
        <v>4.8544</v>
      </c>
      <c r="AI139" s="8">
        <f t="shared" si="34"/>
        <v>116.5056</v>
      </c>
      <c r="AJ139" s="8">
        <f t="shared" si="35"/>
        <v>1.0134446764091858</v>
      </c>
      <c r="AK139" s="8"/>
    </row>
    <row r="140" spans="1:43" x14ac:dyDescent="0.3">
      <c r="A140">
        <v>333</v>
      </c>
      <c r="B140">
        <v>139</v>
      </c>
      <c r="C140" s="2">
        <v>4</v>
      </c>
      <c r="D140" s="6" t="s">
        <v>894</v>
      </c>
      <c r="E140">
        <v>1</v>
      </c>
      <c r="F140" s="2">
        <v>1</v>
      </c>
      <c r="G140" t="s">
        <v>679</v>
      </c>
      <c r="H140">
        <v>1</v>
      </c>
      <c r="I140" s="2">
        <v>2</v>
      </c>
      <c r="J140" t="s">
        <v>706</v>
      </c>
      <c r="K140">
        <v>2</v>
      </c>
      <c r="L140" s="2">
        <v>1</v>
      </c>
      <c r="M140" t="s">
        <v>707</v>
      </c>
      <c r="N140">
        <v>1</v>
      </c>
      <c r="O140" s="2">
        <v>4</v>
      </c>
      <c r="P140" t="str">
        <f>W140</f>
        <v>T-114445_Standard</v>
      </c>
      <c r="Q140">
        <f>Y140</f>
        <v>4</v>
      </c>
      <c r="U140" s="2">
        <f t="shared" si="32"/>
        <v>8</v>
      </c>
      <c r="V140" s="1" t="s">
        <v>714</v>
      </c>
      <c r="W140" s="1" t="s">
        <v>715</v>
      </c>
      <c r="X140" s="1" t="s">
        <v>108</v>
      </c>
      <c r="Y140" s="1">
        <v>4</v>
      </c>
      <c r="Z140" s="1" t="s">
        <v>877</v>
      </c>
      <c r="AA140" s="30" t="s">
        <v>131</v>
      </c>
      <c r="AB140" s="42">
        <v>20</v>
      </c>
      <c r="AC140" s="42">
        <v>82</v>
      </c>
      <c r="AD140" s="42">
        <v>370</v>
      </c>
      <c r="AE140" s="14" t="s">
        <v>129</v>
      </c>
      <c r="AF140" s="11">
        <v>4.3860000000000001</v>
      </c>
      <c r="AG140" s="8">
        <f t="shared" si="33"/>
        <v>35.088000000000001</v>
      </c>
      <c r="AH140" s="8">
        <f t="shared" si="36"/>
        <v>4.8544</v>
      </c>
      <c r="AI140" s="8">
        <f t="shared" si="34"/>
        <v>38.8352</v>
      </c>
      <c r="AJ140" s="8">
        <f t="shared" si="35"/>
        <v>1.1067943456452347</v>
      </c>
      <c r="AK140" s="8"/>
      <c r="AM140" t="s">
        <v>896</v>
      </c>
      <c r="AN140" t="s">
        <v>897</v>
      </c>
      <c r="AQ140" s="30" t="s">
        <v>887</v>
      </c>
    </row>
    <row r="141" spans="1:43" x14ac:dyDescent="0.3">
      <c r="A141">
        <v>334</v>
      </c>
      <c r="B141">
        <v>140</v>
      </c>
      <c r="C141" s="2">
        <v>4</v>
      </c>
      <c r="D141" s="6" t="s">
        <v>894</v>
      </c>
      <c r="E141">
        <v>1</v>
      </c>
      <c r="F141" s="2">
        <v>1</v>
      </c>
      <c r="G141" t="s">
        <v>679</v>
      </c>
      <c r="H141">
        <v>1</v>
      </c>
      <c r="I141" s="2">
        <v>2</v>
      </c>
      <c r="J141" t="s">
        <v>706</v>
      </c>
      <c r="K141">
        <v>2</v>
      </c>
      <c r="L141" s="2">
        <v>1</v>
      </c>
      <c r="M141" t="s">
        <v>707</v>
      </c>
      <c r="N141">
        <v>1</v>
      </c>
      <c r="O141" s="2">
        <v>5</v>
      </c>
      <c r="P141" t="str">
        <f>W141</f>
        <v>T-113223_Standard</v>
      </c>
      <c r="Q141">
        <f>Y141</f>
        <v>12</v>
      </c>
      <c r="U141" s="2">
        <f t="shared" si="32"/>
        <v>24</v>
      </c>
      <c r="V141" s="1" t="s">
        <v>716</v>
      </c>
      <c r="W141" s="1" t="s">
        <v>717</v>
      </c>
      <c r="X141" s="1" t="s">
        <v>108</v>
      </c>
      <c r="Y141" s="1">
        <v>12</v>
      </c>
      <c r="Z141" s="1" t="s">
        <v>877</v>
      </c>
      <c r="AA141" s="30" t="s">
        <v>131</v>
      </c>
      <c r="AB141" s="42">
        <v>20</v>
      </c>
      <c r="AC141" s="42">
        <v>82</v>
      </c>
      <c r="AD141" s="42">
        <v>370</v>
      </c>
      <c r="AE141" s="14" t="s">
        <v>129</v>
      </c>
      <c r="AF141" s="11">
        <v>4.79</v>
      </c>
      <c r="AG141" s="8">
        <f t="shared" si="33"/>
        <v>114.96000000000001</v>
      </c>
      <c r="AH141" s="8">
        <f t="shared" si="36"/>
        <v>4.8544</v>
      </c>
      <c r="AI141" s="8">
        <f t="shared" si="34"/>
        <v>116.5056</v>
      </c>
      <c r="AJ141" s="8">
        <f t="shared" si="35"/>
        <v>1.0134446764091858</v>
      </c>
      <c r="AK141" s="8"/>
    </row>
    <row r="142" spans="1:43" x14ac:dyDescent="0.3">
      <c r="A142">
        <v>315</v>
      </c>
      <c r="B142">
        <v>141</v>
      </c>
      <c r="C142" s="2">
        <v>4</v>
      </c>
      <c r="D142" s="6" t="s">
        <v>894</v>
      </c>
      <c r="E142">
        <v>1</v>
      </c>
      <c r="F142" s="2">
        <v>1</v>
      </c>
      <c r="G142" t="s">
        <v>679</v>
      </c>
      <c r="H142">
        <v>1</v>
      </c>
      <c r="I142" s="2">
        <v>1</v>
      </c>
      <c r="J142" t="s">
        <v>680</v>
      </c>
      <c r="K142">
        <v>2</v>
      </c>
      <c r="L142" s="2">
        <v>2</v>
      </c>
      <c r="M142" t="str">
        <f>W142</f>
        <v>T-114315_Standard</v>
      </c>
      <c r="N142">
        <f>Y142</f>
        <v>4</v>
      </c>
      <c r="U142" s="2">
        <f t="shared" si="32"/>
        <v>8</v>
      </c>
      <c r="V142" s="1" t="s">
        <v>140</v>
      </c>
      <c r="W142" s="1" t="s">
        <v>682</v>
      </c>
      <c r="X142" s="1" t="s">
        <v>108</v>
      </c>
      <c r="Y142" s="1">
        <v>4</v>
      </c>
      <c r="Z142" s="1" t="s">
        <v>877</v>
      </c>
      <c r="AA142" s="30" t="s">
        <v>131</v>
      </c>
      <c r="AB142" s="42">
        <v>20</v>
      </c>
      <c r="AC142" s="42">
        <v>180</v>
      </c>
      <c r="AD142" s="42">
        <v>730</v>
      </c>
      <c r="AE142" s="14" t="s">
        <v>129</v>
      </c>
      <c r="AF142" s="11">
        <v>21.024000000000001</v>
      </c>
      <c r="AG142" s="8">
        <f t="shared" si="33"/>
        <v>168.19200000000001</v>
      </c>
      <c r="AH142" s="8">
        <f t="shared" si="36"/>
        <v>21.024000000000001</v>
      </c>
      <c r="AI142" s="8">
        <f t="shared" si="34"/>
        <v>168.19200000000001</v>
      </c>
      <c r="AJ142" s="8">
        <f t="shared" si="35"/>
        <v>1</v>
      </c>
      <c r="AK142" s="8"/>
    </row>
    <row r="143" spans="1:43" x14ac:dyDescent="0.3">
      <c r="A143">
        <v>319</v>
      </c>
      <c r="B143">
        <v>142</v>
      </c>
      <c r="C143" s="2">
        <v>4</v>
      </c>
      <c r="D143" s="6" t="s">
        <v>894</v>
      </c>
      <c r="E143">
        <v>1</v>
      </c>
      <c r="F143" s="2">
        <v>1</v>
      </c>
      <c r="G143" t="s">
        <v>679</v>
      </c>
      <c r="H143">
        <v>1</v>
      </c>
      <c r="I143" s="2">
        <v>1</v>
      </c>
      <c r="J143" t="s">
        <v>680</v>
      </c>
      <c r="K143">
        <v>2</v>
      </c>
      <c r="L143" s="2">
        <v>6</v>
      </c>
      <c r="M143" t="s">
        <v>686</v>
      </c>
      <c r="N143">
        <v>1</v>
      </c>
      <c r="O143" s="2">
        <v>1</v>
      </c>
      <c r="P143" t="str">
        <f>W143</f>
        <v>T-114316_Standard</v>
      </c>
      <c r="Q143">
        <f>Y143</f>
        <v>1</v>
      </c>
      <c r="U143" s="2">
        <f t="shared" si="32"/>
        <v>2</v>
      </c>
      <c r="V143" s="1" t="s">
        <v>687</v>
      </c>
      <c r="W143" s="1" t="s">
        <v>688</v>
      </c>
      <c r="X143" s="1" t="s">
        <v>108</v>
      </c>
      <c r="Y143" s="1">
        <v>1</v>
      </c>
      <c r="Z143" s="1" t="s">
        <v>877</v>
      </c>
      <c r="AA143" s="30" t="s">
        <v>131</v>
      </c>
      <c r="AB143" s="42">
        <v>20</v>
      </c>
      <c r="AC143" s="42">
        <v>180</v>
      </c>
      <c r="AD143" s="42">
        <v>4251</v>
      </c>
      <c r="AE143" s="14" t="s">
        <v>129</v>
      </c>
      <c r="AF143" s="11">
        <v>122.285</v>
      </c>
      <c r="AG143" s="8">
        <f t="shared" si="33"/>
        <v>244.57</v>
      </c>
      <c r="AH143" s="8">
        <f t="shared" si="36"/>
        <v>122.4288</v>
      </c>
      <c r="AI143" s="8">
        <f t="shared" si="34"/>
        <v>244.85759999999999</v>
      </c>
      <c r="AJ143" s="8">
        <f t="shared" si="35"/>
        <v>1.0011759414482562</v>
      </c>
      <c r="AK143" s="8"/>
      <c r="AM143" t="s">
        <v>888</v>
      </c>
      <c r="AQ143" s="30" t="s">
        <v>885</v>
      </c>
    </row>
    <row r="144" spans="1:43" x14ac:dyDescent="0.3">
      <c r="A144">
        <v>321</v>
      </c>
      <c r="B144">
        <v>143</v>
      </c>
      <c r="C144" s="2">
        <v>4</v>
      </c>
      <c r="D144" s="6" t="s">
        <v>894</v>
      </c>
      <c r="E144">
        <v>1</v>
      </c>
      <c r="F144" s="2">
        <v>1</v>
      </c>
      <c r="G144" t="s">
        <v>679</v>
      </c>
      <c r="H144">
        <v>1</v>
      </c>
      <c r="I144" s="2">
        <v>1</v>
      </c>
      <c r="J144" t="s">
        <v>680</v>
      </c>
      <c r="K144">
        <v>2</v>
      </c>
      <c r="L144" s="2">
        <v>6</v>
      </c>
      <c r="M144" t="s">
        <v>686</v>
      </c>
      <c r="N144">
        <v>1</v>
      </c>
      <c r="O144" s="2">
        <v>3</v>
      </c>
      <c r="P144" t="str">
        <f>W144</f>
        <v>T-113159_Standard</v>
      </c>
      <c r="Q144">
        <f>Y144</f>
        <v>1</v>
      </c>
      <c r="U144" s="2">
        <f t="shared" si="32"/>
        <v>2</v>
      </c>
      <c r="V144" s="1" t="s">
        <v>691</v>
      </c>
      <c r="W144" s="1" t="s">
        <v>692</v>
      </c>
      <c r="X144" s="1" t="s">
        <v>108</v>
      </c>
      <c r="Y144" s="1">
        <v>1</v>
      </c>
      <c r="Z144" s="1" t="s">
        <v>877</v>
      </c>
      <c r="AA144" s="30" t="s">
        <v>131</v>
      </c>
      <c r="AB144" s="42">
        <v>20</v>
      </c>
      <c r="AC144" s="42">
        <v>180</v>
      </c>
      <c r="AD144" s="42">
        <v>4251</v>
      </c>
      <c r="AE144" s="14" t="s">
        <v>129</v>
      </c>
      <c r="AF144" s="11">
        <v>121.884</v>
      </c>
      <c r="AG144" s="8">
        <f t="shared" si="33"/>
        <v>243.768</v>
      </c>
      <c r="AH144" s="8">
        <f t="shared" si="36"/>
        <v>122.4288</v>
      </c>
      <c r="AI144" s="8">
        <f t="shared" si="34"/>
        <v>244.85759999999999</v>
      </c>
      <c r="AJ144" s="8">
        <f t="shared" si="35"/>
        <v>1.0044698237668603</v>
      </c>
      <c r="AK144" s="8"/>
      <c r="AN144" s="30" t="s">
        <v>886</v>
      </c>
      <c r="AQ144" s="30" t="s">
        <v>886</v>
      </c>
    </row>
    <row r="145" spans="1:43" x14ac:dyDescent="0.3">
      <c r="A145">
        <v>330</v>
      </c>
      <c r="B145">
        <v>144</v>
      </c>
      <c r="C145" s="2">
        <v>4</v>
      </c>
      <c r="D145" s="6" t="s">
        <v>894</v>
      </c>
      <c r="E145">
        <v>1</v>
      </c>
      <c r="F145" s="2">
        <v>1</v>
      </c>
      <c r="G145" t="s">
        <v>679</v>
      </c>
      <c r="H145">
        <v>1</v>
      </c>
      <c r="I145" s="2">
        <v>2</v>
      </c>
      <c r="J145" t="s">
        <v>706</v>
      </c>
      <c r="K145">
        <v>2</v>
      </c>
      <c r="L145" s="2">
        <v>1</v>
      </c>
      <c r="M145" t="s">
        <v>707</v>
      </c>
      <c r="N145">
        <v>1</v>
      </c>
      <c r="O145" s="2">
        <v>1</v>
      </c>
      <c r="P145" t="str">
        <f>W145</f>
        <v>T-113217_Standard</v>
      </c>
      <c r="Q145">
        <f>Y145</f>
        <v>1</v>
      </c>
      <c r="U145" s="2">
        <f t="shared" si="32"/>
        <v>2</v>
      </c>
      <c r="V145" s="1" t="s">
        <v>708</v>
      </c>
      <c r="W145" s="1" t="s">
        <v>709</v>
      </c>
      <c r="X145" s="1" t="s">
        <v>108</v>
      </c>
      <c r="Y145" s="1">
        <v>1</v>
      </c>
      <c r="Z145" s="1" t="s">
        <v>877</v>
      </c>
      <c r="AA145" s="30" t="s">
        <v>131</v>
      </c>
      <c r="AB145" s="42">
        <v>20</v>
      </c>
      <c r="AC145" s="42">
        <v>180</v>
      </c>
      <c r="AD145" s="42">
        <v>4251</v>
      </c>
      <c r="AE145" s="14" t="s">
        <v>129</v>
      </c>
      <c r="AF145" s="11">
        <v>122.285</v>
      </c>
      <c r="AG145" s="8">
        <f t="shared" si="33"/>
        <v>244.57</v>
      </c>
      <c r="AH145" s="8">
        <f t="shared" si="36"/>
        <v>122.4288</v>
      </c>
      <c r="AI145" s="8">
        <f t="shared" si="34"/>
        <v>244.85759999999999</v>
      </c>
      <c r="AJ145" s="8">
        <f t="shared" si="35"/>
        <v>1.0011759414482562</v>
      </c>
      <c r="AK145" s="8"/>
      <c r="AM145" s="30" t="s">
        <v>888</v>
      </c>
      <c r="AQ145" s="30" t="s">
        <v>888</v>
      </c>
    </row>
    <row r="146" spans="1:43" x14ac:dyDescent="0.3">
      <c r="A146">
        <v>332</v>
      </c>
      <c r="B146">
        <v>145</v>
      </c>
      <c r="C146" s="2">
        <v>4</v>
      </c>
      <c r="D146" s="6" t="s">
        <v>894</v>
      </c>
      <c r="E146">
        <v>1</v>
      </c>
      <c r="F146" s="2">
        <v>1</v>
      </c>
      <c r="G146" t="s">
        <v>679</v>
      </c>
      <c r="H146">
        <v>1</v>
      </c>
      <c r="I146" s="2">
        <v>2</v>
      </c>
      <c r="J146" t="s">
        <v>706</v>
      </c>
      <c r="K146">
        <v>2</v>
      </c>
      <c r="L146" s="2">
        <v>1</v>
      </c>
      <c r="M146" t="s">
        <v>707</v>
      </c>
      <c r="N146">
        <v>1</v>
      </c>
      <c r="O146" s="2">
        <v>3</v>
      </c>
      <c r="P146" t="str">
        <f>W146</f>
        <v>T-113219_Standard</v>
      </c>
      <c r="Q146">
        <f>Y146</f>
        <v>1</v>
      </c>
      <c r="U146" s="2">
        <f t="shared" si="32"/>
        <v>2</v>
      </c>
      <c r="V146" s="1" t="s">
        <v>712</v>
      </c>
      <c r="W146" s="1" t="s">
        <v>713</v>
      </c>
      <c r="X146" s="1" t="s">
        <v>108</v>
      </c>
      <c r="Y146" s="1">
        <v>1</v>
      </c>
      <c r="Z146" s="1" t="s">
        <v>877</v>
      </c>
      <c r="AA146" s="30" t="s">
        <v>131</v>
      </c>
      <c r="AB146" s="42">
        <v>20</v>
      </c>
      <c r="AC146" s="42">
        <v>180</v>
      </c>
      <c r="AD146" s="42">
        <v>4251</v>
      </c>
      <c r="AE146" s="14" t="s">
        <v>129</v>
      </c>
      <c r="AF146" s="11">
        <v>121.30500000000001</v>
      </c>
      <c r="AG146" s="8">
        <f t="shared" si="33"/>
        <v>242.61</v>
      </c>
      <c r="AH146" s="8">
        <f t="shared" si="36"/>
        <v>122.4288</v>
      </c>
      <c r="AI146" s="8">
        <f t="shared" si="34"/>
        <v>244.85759999999999</v>
      </c>
      <c r="AJ146" s="8">
        <f t="shared" si="35"/>
        <v>1.0092642512674661</v>
      </c>
      <c r="AK146" s="8"/>
      <c r="AN146" s="30" t="s">
        <v>889</v>
      </c>
      <c r="AQ146" s="30" t="s">
        <v>889</v>
      </c>
    </row>
    <row r="147" spans="1:43" x14ac:dyDescent="0.3">
      <c r="A147">
        <v>346</v>
      </c>
      <c r="B147">
        <v>146</v>
      </c>
      <c r="C147" s="2">
        <v>4</v>
      </c>
      <c r="D147" s="6" t="s">
        <v>894</v>
      </c>
      <c r="E147">
        <v>1</v>
      </c>
      <c r="F147" s="2">
        <v>1</v>
      </c>
      <c r="G147" t="s">
        <v>679</v>
      </c>
      <c r="H147">
        <v>1</v>
      </c>
      <c r="I147" s="2">
        <v>3</v>
      </c>
      <c r="J147" t="s">
        <v>729</v>
      </c>
      <c r="K147">
        <v>6</v>
      </c>
      <c r="L147" s="2">
        <v>1</v>
      </c>
      <c r="M147" t="str">
        <f>W147</f>
        <v>T-113338_Standard</v>
      </c>
      <c r="N147">
        <f>Y147</f>
        <v>1</v>
      </c>
      <c r="U147" s="2">
        <f t="shared" si="32"/>
        <v>6</v>
      </c>
      <c r="V147" s="1" t="s">
        <v>21</v>
      </c>
      <c r="W147" s="1" t="s">
        <v>730</v>
      </c>
      <c r="X147" s="1" t="s">
        <v>108</v>
      </c>
      <c r="Y147" s="1">
        <v>1</v>
      </c>
      <c r="Z147" s="1" t="s">
        <v>877</v>
      </c>
      <c r="AA147" s="30" t="s">
        <v>131</v>
      </c>
      <c r="AB147" s="42">
        <v>20</v>
      </c>
      <c r="AC147" s="42">
        <v>220</v>
      </c>
      <c r="AD147" s="42">
        <v>4220</v>
      </c>
      <c r="AE147" s="14" t="s">
        <v>129</v>
      </c>
      <c r="AF147" s="11">
        <v>147.749</v>
      </c>
      <c r="AG147" s="8">
        <f t="shared" si="33"/>
        <v>886.49399999999991</v>
      </c>
      <c r="AH147" s="8">
        <f t="shared" si="36"/>
        <v>148.54400000000001</v>
      </c>
      <c r="AI147" s="8">
        <f t="shared" si="34"/>
        <v>891.26400000000012</v>
      </c>
      <c r="AJ147" s="8">
        <f t="shared" si="35"/>
        <v>1.0053807470778147</v>
      </c>
      <c r="AK147" s="8"/>
      <c r="AM147" t="s">
        <v>898</v>
      </c>
      <c r="AN147" t="s">
        <v>645</v>
      </c>
      <c r="AQ147" s="30" t="s">
        <v>890</v>
      </c>
    </row>
    <row r="148" spans="1:43" x14ac:dyDescent="0.3">
      <c r="A148">
        <v>348</v>
      </c>
      <c r="B148">
        <v>147</v>
      </c>
      <c r="C148" s="2">
        <v>4</v>
      </c>
      <c r="D148" s="6" t="s">
        <v>894</v>
      </c>
      <c r="E148">
        <v>1</v>
      </c>
      <c r="F148" s="2">
        <v>1</v>
      </c>
      <c r="G148" t="s">
        <v>679</v>
      </c>
      <c r="H148">
        <v>1</v>
      </c>
      <c r="I148" s="2">
        <v>3</v>
      </c>
      <c r="J148" t="s">
        <v>729</v>
      </c>
      <c r="K148">
        <v>6</v>
      </c>
      <c r="L148" s="2">
        <v>3</v>
      </c>
      <c r="M148" t="str">
        <f>W148</f>
        <v>T-113329_Standard</v>
      </c>
      <c r="N148">
        <f>Y148</f>
        <v>1</v>
      </c>
      <c r="U148" s="2">
        <f t="shared" si="32"/>
        <v>6</v>
      </c>
      <c r="V148" s="1" t="s">
        <v>23</v>
      </c>
      <c r="W148" s="1" t="s">
        <v>732</v>
      </c>
      <c r="X148" s="1" t="s">
        <v>108</v>
      </c>
      <c r="Y148" s="1">
        <v>1</v>
      </c>
      <c r="Z148" s="1" t="s">
        <v>877</v>
      </c>
      <c r="AA148" s="30" t="s">
        <v>131</v>
      </c>
      <c r="AB148" s="42">
        <v>20</v>
      </c>
      <c r="AC148" s="42">
        <v>220</v>
      </c>
      <c r="AD148" s="42">
        <v>4220</v>
      </c>
      <c r="AE148" s="14" t="s">
        <v>129</v>
      </c>
      <c r="AF148" s="11">
        <v>147.84</v>
      </c>
      <c r="AG148" s="8">
        <f t="shared" si="33"/>
        <v>887.04</v>
      </c>
      <c r="AH148" s="8">
        <f t="shared" si="36"/>
        <v>148.54400000000001</v>
      </c>
      <c r="AI148" s="8">
        <f t="shared" si="34"/>
        <v>891.26400000000012</v>
      </c>
      <c r="AJ148" s="8">
        <f t="shared" si="35"/>
        <v>1.004761904761905</v>
      </c>
      <c r="AK148" s="8"/>
      <c r="AM148" t="s">
        <v>898</v>
      </c>
      <c r="AQ148" s="30" t="s">
        <v>891</v>
      </c>
    </row>
    <row r="149" spans="1:43" x14ac:dyDescent="0.3">
      <c r="A149">
        <v>522</v>
      </c>
      <c r="B149">
        <v>148</v>
      </c>
      <c r="C149" s="2">
        <v>5</v>
      </c>
      <c r="D149" s="6" t="s">
        <v>1040</v>
      </c>
      <c r="E149">
        <v>1</v>
      </c>
      <c r="F149" s="2">
        <v>1</v>
      </c>
      <c r="G149" t="s">
        <v>901</v>
      </c>
      <c r="H149">
        <v>3</v>
      </c>
      <c r="I149" s="2">
        <v>3</v>
      </c>
      <c r="J149" t="s">
        <v>982</v>
      </c>
      <c r="K149">
        <v>4</v>
      </c>
      <c r="L149" s="2">
        <v>3</v>
      </c>
      <c r="M149" t="s">
        <v>1015</v>
      </c>
      <c r="N149">
        <v>1</v>
      </c>
      <c r="O149" s="2">
        <v>3</v>
      </c>
      <c r="P149" t="str">
        <f>W149</f>
        <v>T-112689_Standard</v>
      </c>
      <c r="Q149">
        <f>Y149</f>
        <v>4</v>
      </c>
      <c r="U149" s="2">
        <f t="shared" si="32"/>
        <v>48</v>
      </c>
      <c r="V149" s="12" t="s">
        <v>1019</v>
      </c>
      <c r="W149" s="12" t="s">
        <v>1020</v>
      </c>
      <c r="X149" s="12" t="s">
        <v>108</v>
      </c>
      <c r="Y149" s="12">
        <v>4</v>
      </c>
      <c r="Z149" s="12" t="s">
        <v>661</v>
      </c>
      <c r="AA149" s="6" t="s">
        <v>661</v>
      </c>
      <c r="AD149" s="40">
        <v>25</v>
      </c>
      <c r="AE149" s="32" t="s">
        <v>129</v>
      </c>
      <c r="AF149" s="11">
        <v>4.5999999999999999E-2</v>
      </c>
      <c r="AG149" s="8">
        <f t="shared" si="33"/>
        <v>2.2080000000000002</v>
      </c>
      <c r="AH149" s="8">
        <f>2.46*AD149/1000</f>
        <v>6.1499999999999999E-2</v>
      </c>
      <c r="AI149" s="8">
        <f t="shared" si="34"/>
        <v>2.952</v>
      </c>
      <c r="AJ149" s="8">
        <f t="shared" si="35"/>
        <v>1.3369565217391304</v>
      </c>
      <c r="AK149" s="8"/>
      <c r="AP149" s="6" t="s">
        <v>657</v>
      </c>
      <c r="AQ149" s="30" t="s">
        <v>993</v>
      </c>
    </row>
    <row r="150" spans="1:43" x14ac:dyDescent="0.3">
      <c r="A150">
        <v>509</v>
      </c>
      <c r="B150">
        <v>149</v>
      </c>
      <c r="C150" s="2">
        <v>5</v>
      </c>
      <c r="D150" s="6" t="s">
        <v>1040</v>
      </c>
      <c r="E150">
        <v>1</v>
      </c>
      <c r="F150" s="2">
        <v>1</v>
      </c>
      <c r="G150" t="s">
        <v>901</v>
      </c>
      <c r="H150">
        <v>3</v>
      </c>
      <c r="I150" s="2">
        <v>3</v>
      </c>
      <c r="J150" t="s">
        <v>982</v>
      </c>
      <c r="K150">
        <v>4</v>
      </c>
      <c r="L150" s="2">
        <v>1</v>
      </c>
      <c r="M150" t="s">
        <v>983</v>
      </c>
      <c r="N150">
        <v>1</v>
      </c>
      <c r="O150" s="2">
        <v>2</v>
      </c>
      <c r="P150" t="str">
        <f>W150</f>
        <v>T-112688_Standard</v>
      </c>
      <c r="Q150">
        <f>Y150</f>
        <v>1</v>
      </c>
      <c r="U150" s="2">
        <f t="shared" si="32"/>
        <v>12</v>
      </c>
      <c r="V150" s="12" t="s">
        <v>988</v>
      </c>
      <c r="W150" s="12" t="s">
        <v>989</v>
      </c>
      <c r="X150" s="12" t="s">
        <v>108</v>
      </c>
      <c r="Y150" s="12">
        <v>1</v>
      </c>
      <c r="Z150" s="12" t="s">
        <v>661</v>
      </c>
      <c r="AA150" s="6" t="s">
        <v>661</v>
      </c>
      <c r="AD150" s="40">
        <v>1288</v>
      </c>
      <c r="AE150" s="32" t="s">
        <v>129</v>
      </c>
      <c r="AF150" s="11">
        <v>3.2370000000000001</v>
      </c>
      <c r="AG150" s="8">
        <f t="shared" si="33"/>
        <v>38.844000000000001</v>
      </c>
      <c r="AH150" s="8">
        <f>2.46*AD150/1000</f>
        <v>3.1684800000000002</v>
      </c>
      <c r="AI150" s="8">
        <f t="shared" si="34"/>
        <v>38.02176</v>
      </c>
      <c r="AJ150" s="8">
        <f t="shared" si="35"/>
        <v>0.97883225208526414</v>
      </c>
      <c r="AK150" s="8"/>
      <c r="AP150" s="6" t="s">
        <v>657</v>
      </c>
      <c r="AQ150" s="30" t="s">
        <v>987</v>
      </c>
    </row>
    <row r="151" spans="1:43" x14ac:dyDescent="0.3">
      <c r="B151">
        <v>150</v>
      </c>
      <c r="D151" s="6"/>
      <c r="V151" s="12"/>
      <c r="W151" s="12"/>
      <c r="X151" s="12"/>
      <c r="Y151" s="12"/>
      <c r="Z151" s="12"/>
      <c r="AA151" s="10"/>
      <c r="AE151" s="32"/>
      <c r="AF151" s="11"/>
      <c r="AG151" s="8"/>
      <c r="AH151" s="8"/>
      <c r="AI151" s="8"/>
      <c r="AJ151" s="8"/>
      <c r="AK151" s="8"/>
      <c r="AP151" s="6"/>
      <c r="AQ151" s="1"/>
    </row>
    <row r="152" spans="1:43" x14ac:dyDescent="0.3">
      <c r="B152">
        <v>151</v>
      </c>
      <c r="D152" s="6"/>
      <c r="V152" s="12"/>
      <c r="W152" s="12"/>
      <c r="X152" s="12"/>
      <c r="Y152" s="12"/>
      <c r="Z152" s="12"/>
      <c r="AA152" s="10"/>
      <c r="AE152" s="32"/>
      <c r="AF152" s="11"/>
      <c r="AG152" s="8">
        <f>SUM(AG2:AG151)</f>
        <v>30034.216999999971</v>
      </c>
      <c r="AH152" s="8"/>
      <c r="AI152" s="8">
        <f>SUM(AI2:AI151)</f>
        <v>32789.50313599997</v>
      </c>
      <c r="AJ152" s="8"/>
      <c r="AK152" s="8"/>
      <c r="AP152" s="6"/>
      <c r="AQ152" s="1"/>
    </row>
    <row r="153" spans="1:43" x14ac:dyDescent="0.3">
      <c r="B153">
        <v>152</v>
      </c>
      <c r="D153" s="6"/>
      <c r="V153" s="12"/>
      <c r="W153" s="12"/>
      <c r="X153" s="12"/>
      <c r="Y153" s="12"/>
      <c r="Z153" s="12"/>
      <c r="AA153" s="10"/>
      <c r="AE153" s="32"/>
      <c r="AF153" s="11"/>
      <c r="AG153" s="8"/>
      <c r="AH153" s="8"/>
      <c r="AI153" s="8"/>
      <c r="AJ153" s="8"/>
      <c r="AK153" s="8"/>
      <c r="AP153" s="6"/>
      <c r="AQ153" s="1"/>
    </row>
    <row r="154" spans="1:43" x14ac:dyDescent="0.3">
      <c r="B154">
        <v>153</v>
      </c>
      <c r="D154" s="6"/>
      <c r="V154" s="12"/>
      <c r="W154" s="12"/>
      <c r="X154" s="12"/>
      <c r="Y154" s="12"/>
      <c r="Z154" s="12"/>
      <c r="AA154" s="10"/>
      <c r="AE154" s="32"/>
      <c r="AF154" s="11"/>
      <c r="AG154" s="8"/>
      <c r="AH154" s="8"/>
      <c r="AI154" s="8"/>
      <c r="AJ154" s="8"/>
      <c r="AK154" s="8"/>
      <c r="AP154" s="6"/>
      <c r="AQ154" s="1"/>
    </row>
    <row r="155" spans="1:43" x14ac:dyDescent="0.3">
      <c r="B155">
        <v>154</v>
      </c>
      <c r="D155" s="6"/>
      <c r="V155" s="12"/>
      <c r="W155" s="12"/>
      <c r="X155" s="12"/>
      <c r="Y155" s="12"/>
      <c r="Z155" s="12"/>
      <c r="AA155" s="10"/>
      <c r="AE155" s="32"/>
      <c r="AF155" s="11"/>
      <c r="AG155" s="8"/>
      <c r="AH155" s="8"/>
      <c r="AI155" s="8"/>
      <c r="AJ155" s="8"/>
      <c r="AK155" s="8"/>
      <c r="AP155" s="6"/>
      <c r="AQ155" s="1"/>
    </row>
    <row r="156" spans="1:43" x14ac:dyDescent="0.3">
      <c r="B156">
        <v>155</v>
      </c>
      <c r="D156" s="6"/>
      <c r="V156" s="12"/>
      <c r="W156" s="12"/>
      <c r="X156" s="12"/>
      <c r="Y156" s="12"/>
      <c r="Z156" s="12"/>
      <c r="AA156" s="10"/>
      <c r="AE156" s="32"/>
      <c r="AF156" s="11"/>
      <c r="AG156" s="8"/>
      <c r="AH156" s="8"/>
      <c r="AI156" s="8"/>
      <c r="AJ156" s="8"/>
      <c r="AK156" s="8"/>
      <c r="AP156" s="6"/>
      <c r="AQ156" s="1"/>
    </row>
    <row r="157" spans="1:43" x14ac:dyDescent="0.3">
      <c r="B157">
        <v>156</v>
      </c>
      <c r="D157" s="6"/>
      <c r="V157" s="12"/>
      <c r="W157" s="12"/>
      <c r="X157" s="12"/>
      <c r="Y157" s="12"/>
      <c r="Z157" s="12"/>
      <c r="AA157" s="10"/>
      <c r="AE157" s="32"/>
      <c r="AF157" s="11"/>
      <c r="AG157" s="8"/>
      <c r="AH157" s="8"/>
      <c r="AI157" s="8"/>
      <c r="AJ157" s="8"/>
      <c r="AK157" s="8"/>
      <c r="AP157" s="6"/>
      <c r="AQ157" s="1"/>
    </row>
    <row r="158" spans="1:43" x14ac:dyDescent="0.3">
      <c r="B158">
        <v>157</v>
      </c>
      <c r="D158" s="6"/>
      <c r="V158" s="12"/>
      <c r="W158" s="12"/>
      <c r="X158" s="12"/>
      <c r="Y158" s="12"/>
      <c r="Z158" s="12"/>
      <c r="AA158" s="10"/>
      <c r="AE158" s="32"/>
      <c r="AF158" s="11"/>
      <c r="AG158" s="8"/>
      <c r="AH158" s="8"/>
      <c r="AI158" s="8"/>
      <c r="AJ158" s="8"/>
      <c r="AK158" s="8"/>
      <c r="AP158" s="6"/>
      <c r="AQ158" s="1"/>
    </row>
    <row r="159" spans="1:43" x14ac:dyDescent="0.3">
      <c r="A159">
        <v>533</v>
      </c>
      <c r="B159">
        <v>158</v>
      </c>
      <c r="C159" s="2">
        <v>5</v>
      </c>
      <c r="D159" s="6" t="s">
        <v>1040</v>
      </c>
      <c r="E159">
        <v>1</v>
      </c>
      <c r="F159" s="2">
        <v>7</v>
      </c>
      <c r="G159" t="str">
        <f>W159</f>
        <v>T-112785_Standard</v>
      </c>
      <c r="H159">
        <f>Y159</f>
        <v>6</v>
      </c>
      <c r="U159" s="2">
        <f t="shared" ref="U159:U222" si="37">PRODUCT(E159,H159,K159,N159,Q159)</f>
        <v>6</v>
      </c>
      <c r="V159" s="12" t="s">
        <v>348</v>
      </c>
      <c r="W159" s="12" t="s">
        <v>1032</v>
      </c>
      <c r="X159" s="12" t="s">
        <v>108</v>
      </c>
      <c r="Y159" s="12">
        <v>6</v>
      </c>
      <c r="Z159" s="12" t="s">
        <v>1033</v>
      </c>
      <c r="AA159" t="s">
        <v>1033</v>
      </c>
      <c r="AD159" s="40">
        <v>500</v>
      </c>
      <c r="AE159" s="33" t="s">
        <v>130</v>
      </c>
      <c r="AF159" s="11">
        <v>4.4669999999999996</v>
      </c>
      <c r="AG159" s="8">
        <f t="shared" ref="AG159:AG222" si="38">AF159*U159</f>
        <v>26.802</v>
      </c>
      <c r="AH159" s="8">
        <f>8.8*AD159/1000</f>
        <v>4.4000000000000004</v>
      </c>
      <c r="AI159" s="8">
        <f t="shared" ref="AI159:AI222" si="39">AH159*U159</f>
        <v>26.400000000000002</v>
      </c>
      <c r="AJ159" s="8">
        <f t="shared" ref="AJ159:AJ222" si="40">AI159/AG159</f>
        <v>0.98500111931945389</v>
      </c>
      <c r="AK159" s="8"/>
    </row>
    <row r="160" spans="1:43" x14ac:dyDescent="0.3">
      <c r="A160">
        <v>449</v>
      </c>
      <c r="B160">
        <v>159</v>
      </c>
      <c r="C160" s="2">
        <v>5</v>
      </c>
      <c r="D160" s="6" t="s">
        <v>1040</v>
      </c>
      <c r="E160">
        <v>1</v>
      </c>
      <c r="F160" s="2">
        <v>1</v>
      </c>
      <c r="G160" t="s">
        <v>901</v>
      </c>
      <c r="H160">
        <v>3</v>
      </c>
      <c r="I160" s="2">
        <v>1</v>
      </c>
      <c r="J160" t="s">
        <v>902</v>
      </c>
      <c r="K160">
        <v>1</v>
      </c>
      <c r="L160" s="2">
        <v>1</v>
      </c>
      <c r="M160" t="s">
        <v>903</v>
      </c>
      <c r="N160">
        <v>1</v>
      </c>
      <c r="O160" s="2">
        <v>5</v>
      </c>
      <c r="P160" t="str">
        <f>W160</f>
        <v>T-112479_Standard</v>
      </c>
      <c r="Q160">
        <f>Y160</f>
        <v>1</v>
      </c>
      <c r="U160" s="2">
        <f t="shared" si="37"/>
        <v>3</v>
      </c>
      <c r="V160" s="12" t="s">
        <v>912</v>
      </c>
      <c r="W160" s="12" t="s">
        <v>913</v>
      </c>
      <c r="X160" s="12" t="s">
        <v>108</v>
      </c>
      <c r="Y160" s="12">
        <v>1</v>
      </c>
      <c r="Z160" s="12" t="s">
        <v>914</v>
      </c>
      <c r="AA160" s="31" t="s">
        <v>131</v>
      </c>
      <c r="AB160" s="40">
        <v>4</v>
      </c>
      <c r="AC160" s="40">
        <v>40</v>
      </c>
      <c r="AD160" s="40">
        <v>4174</v>
      </c>
      <c r="AE160" s="33" t="s">
        <v>130</v>
      </c>
      <c r="AF160" s="11">
        <v>5.343</v>
      </c>
      <c r="AG160" s="8">
        <f t="shared" si="38"/>
        <v>16.029</v>
      </c>
      <c r="AH160" s="8">
        <f t="shared" ref="AH160:AH223" si="41">AB160*AC160*AD160*8/1000000</f>
        <v>5.3427199999999999</v>
      </c>
      <c r="AI160" s="8">
        <f t="shared" si="39"/>
        <v>16.02816</v>
      </c>
      <c r="AJ160" s="8">
        <f t="shared" si="40"/>
        <v>0.99994759498409136</v>
      </c>
      <c r="AK160" s="8"/>
    </row>
    <row r="161" spans="1:38" x14ac:dyDescent="0.3">
      <c r="A161">
        <v>529</v>
      </c>
      <c r="B161">
        <v>160</v>
      </c>
      <c r="C161" s="2">
        <v>5</v>
      </c>
      <c r="D161" s="6" t="s">
        <v>1040</v>
      </c>
      <c r="E161">
        <v>1</v>
      </c>
      <c r="F161" s="2">
        <v>3</v>
      </c>
      <c r="G161" t="str">
        <f>W161</f>
        <v>T-112491_Standard</v>
      </c>
      <c r="H161">
        <f>Y161</f>
        <v>24</v>
      </c>
      <c r="U161" s="2">
        <f t="shared" si="37"/>
        <v>24</v>
      </c>
      <c r="V161" s="12" t="s">
        <v>326</v>
      </c>
      <c r="W161" s="12" t="s">
        <v>1028</v>
      </c>
      <c r="X161" s="12" t="s">
        <v>108</v>
      </c>
      <c r="Y161" s="12">
        <v>24</v>
      </c>
      <c r="Z161" s="12" t="s">
        <v>606</v>
      </c>
      <c r="AA161" s="31" t="s">
        <v>131</v>
      </c>
      <c r="AB161" s="40">
        <v>5</v>
      </c>
      <c r="AC161" s="40">
        <v>50</v>
      </c>
      <c r="AD161" s="40">
        <v>110</v>
      </c>
      <c r="AE161" s="33" t="s">
        <v>130</v>
      </c>
      <c r="AF161" s="11">
        <v>0.19800000000000001</v>
      </c>
      <c r="AG161" s="8">
        <f t="shared" si="38"/>
        <v>4.7520000000000007</v>
      </c>
      <c r="AH161" s="8">
        <f t="shared" si="41"/>
        <v>0.22</v>
      </c>
      <c r="AI161" s="8">
        <f t="shared" si="39"/>
        <v>5.28</v>
      </c>
      <c r="AJ161" s="8">
        <f t="shared" si="40"/>
        <v>1.1111111111111109</v>
      </c>
      <c r="AK161" s="8"/>
    </row>
    <row r="162" spans="1:38" x14ac:dyDescent="0.3">
      <c r="A162">
        <v>451</v>
      </c>
      <c r="B162">
        <v>161</v>
      </c>
      <c r="C162" s="2">
        <v>5</v>
      </c>
      <c r="D162" s="6" t="s">
        <v>1040</v>
      </c>
      <c r="E162">
        <v>1</v>
      </c>
      <c r="F162" s="2">
        <v>1</v>
      </c>
      <c r="G162" t="s">
        <v>901</v>
      </c>
      <c r="H162">
        <v>3</v>
      </c>
      <c r="I162" s="2">
        <v>1</v>
      </c>
      <c r="J162" t="s">
        <v>902</v>
      </c>
      <c r="K162">
        <v>1</v>
      </c>
      <c r="L162" s="2">
        <v>1</v>
      </c>
      <c r="M162" t="s">
        <v>903</v>
      </c>
      <c r="N162">
        <v>1</v>
      </c>
      <c r="O162" s="2">
        <v>7</v>
      </c>
      <c r="P162" t="str">
        <f t="shared" ref="P162:P169" si="42">W162</f>
        <v>T-112489_Standard</v>
      </c>
      <c r="Q162">
        <f t="shared" ref="Q162:Q169" si="43">Y162</f>
        <v>14</v>
      </c>
      <c r="U162" s="2">
        <f t="shared" si="37"/>
        <v>42</v>
      </c>
      <c r="V162" s="12" t="s">
        <v>917</v>
      </c>
      <c r="W162" s="12" t="s">
        <v>918</v>
      </c>
      <c r="X162" s="12" t="s">
        <v>108</v>
      </c>
      <c r="Y162" s="12">
        <v>14</v>
      </c>
      <c r="Z162" s="12" t="s">
        <v>606</v>
      </c>
      <c r="AA162" s="31" t="s">
        <v>131</v>
      </c>
      <c r="AB162" s="40">
        <v>5</v>
      </c>
      <c r="AC162" s="40">
        <v>110</v>
      </c>
      <c r="AD162" s="40">
        <v>217</v>
      </c>
      <c r="AE162" s="33" t="s">
        <v>130</v>
      </c>
      <c r="AF162" s="11">
        <v>0.95899999999999996</v>
      </c>
      <c r="AG162" s="8">
        <f t="shared" si="38"/>
        <v>40.277999999999999</v>
      </c>
      <c r="AH162" s="8">
        <f t="shared" si="41"/>
        <v>0.95479999999999998</v>
      </c>
      <c r="AI162" s="8">
        <f t="shared" si="39"/>
        <v>40.101599999999998</v>
      </c>
      <c r="AJ162" s="8">
        <f t="shared" si="40"/>
        <v>0.99562043795620436</v>
      </c>
      <c r="AK162" s="8"/>
      <c r="AL162">
        <v>1</v>
      </c>
    </row>
    <row r="163" spans="1:38" x14ac:dyDescent="0.3">
      <c r="A163">
        <v>461</v>
      </c>
      <c r="B163">
        <v>162</v>
      </c>
      <c r="C163" s="2">
        <v>5</v>
      </c>
      <c r="D163" s="6" t="s">
        <v>1040</v>
      </c>
      <c r="E163">
        <v>1</v>
      </c>
      <c r="F163" s="2">
        <v>1</v>
      </c>
      <c r="G163" t="s">
        <v>901</v>
      </c>
      <c r="H163">
        <v>3</v>
      </c>
      <c r="I163" s="2">
        <v>1</v>
      </c>
      <c r="J163" t="s">
        <v>902</v>
      </c>
      <c r="K163">
        <v>1</v>
      </c>
      <c r="L163" s="2">
        <v>2</v>
      </c>
      <c r="M163" t="s">
        <v>927</v>
      </c>
      <c r="N163">
        <v>1</v>
      </c>
      <c r="O163" s="2">
        <v>6</v>
      </c>
      <c r="P163" t="str">
        <f t="shared" si="42"/>
        <v>T-112489_Standard</v>
      </c>
      <c r="Q163">
        <f t="shared" si="43"/>
        <v>16</v>
      </c>
      <c r="U163" s="2">
        <f t="shared" si="37"/>
        <v>48</v>
      </c>
      <c r="V163" s="12" t="s">
        <v>934</v>
      </c>
      <c r="W163" s="12" t="s">
        <v>918</v>
      </c>
      <c r="X163" s="12" t="s">
        <v>108</v>
      </c>
      <c r="Y163" s="12">
        <v>16</v>
      </c>
      <c r="Z163" s="12" t="s">
        <v>606</v>
      </c>
      <c r="AA163" s="31" t="s">
        <v>131</v>
      </c>
      <c r="AB163" s="40">
        <v>5</v>
      </c>
      <c r="AC163" s="40">
        <v>110</v>
      </c>
      <c r="AD163" s="40">
        <v>217</v>
      </c>
      <c r="AE163" s="33" t="s">
        <v>130</v>
      </c>
      <c r="AF163" s="11">
        <v>0.95899999999999996</v>
      </c>
      <c r="AG163" s="8">
        <f t="shared" si="38"/>
        <v>46.031999999999996</v>
      </c>
      <c r="AH163" s="8">
        <f t="shared" si="41"/>
        <v>0.95479999999999998</v>
      </c>
      <c r="AI163" s="8">
        <f t="shared" si="39"/>
        <v>45.830399999999997</v>
      </c>
      <c r="AJ163" s="8">
        <f t="shared" si="40"/>
        <v>0.99562043795620436</v>
      </c>
      <c r="AK163" s="8"/>
      <c r="AL163">
        <v>1</v>
      </c>
    </row>
    <row r="164" spans="1:38" x14ac:dyDescent="0.3">
      <c r="A164">
        <v>464</v>
      </c>
      <c r="B164">
        <v>163</v>
      </c>
      <c r="C164" s="2">
        <v>5</v>
      </c>
      <c r="D164" s="6" t="s">
        <v>1040</v>
      </c>
      <c r="E164">
        <v>1</v>
      </c>
      <c r="F164" s="2">
        <v>1</v>
      </c>
      <c r="G164" t="s">
        <v>901</v>
      </c>
      <c r="H164">
        <v>3</v>
      </c>
      <c r="I164" s="2">
        <v>1</v>
      </c>
      <c r="J164" t="s">
        <v>902</v>
      </c>
      <c r="K164">
        <v>1</v>
      </c>
      <c r="L164" s="2">
        <v>2</v>
      </c>
      <c r="M164" t="s">
        <v>927</v>
      </c>
      <c r="N164">
        <v>1</v>
      </c>
      <c r="O164" s="2">
        <v>9</v>
      </c>
      <c r="P164" t="str">
        <f t="shared" si="42"/>
        <v>T-112490_Standard</v>
      </c>
      <c r="Q164">
        <f t="shared" si="43"/>
        <v>5</v>
      </c>
      <c r="U164" s="2">
        <f t="shared" si="37"/>
        <v>15</v>
      </c>
      <c r="V164" s="12" t="s">
        <v>937</v>
      </c>
      <c r="W164" s="12" t="s">
        <v>938</v>
      </c>
      <c r="X164" s="12" t="s">
        <v>108</v>
      </c>
      <c r="Y164" s="12">
        <v>5</v>
      </c>
      <c r="Z164" s="12" t="s">
        <v>606</v>
      </c>
      <c r="AA164" s="31" t="s">
        <v>131</v>
      </c>
      <c r="AB164" s="40">
        <v>5</v>
      </c>
      <c r="AC164" s="40">
        <v>110</v>
      </c>
      <c r="AD164" s="40">
        <v>600</v>
      </c>
      <c r="AE164" s="33" t="s">
        <v>130</v>
      </c>
      <c r="AF164" s="11">
        <v>2.6339999999999999</v>
      </c>
      <c r="AG164" s="8">
        <f t="shared" si="38"/>
        <v>39.51</v>
      </c>
      <c r="AH164" s="8">
        <f t="shared" si="41"/>
        <v>2.64</v>
      </c>
      <c r="AI164" s="8">
        <f t="shared" si="39"/>
        <v>39.6</v>
      </c>
      <c r="AJ164" s="8">
        <f t="shared" si="40"/>
        <v>1.0022779043280183</v>
      </c>
      <c r="AK164" s="8"/>
      <c r="AL164">
        <v>1</v>
      </c>
    </row>
    <row r="165" spans="1:38" x14ac:dyDescent="0.3">
      <c r="A165">
        <v>468</v>
      </c>
      <c r="B165">
        <v>164</v>
      </c>
      <c r="C165" s="2">
        <v>5</v>
      </c>
      <c r="D165" s="6" t="s">
        <v>1040</v>
      </c>
      <c r="E165">
        <v>1</v>
      </c>
      <c r="F165" s="2">
        <v>1</v>
      </c>
      <c r="G165" t="s">
        <v>901</v>
      </c>
      <c r="H165">
        <v>3</v>
      </c>
      <c r="I165" s="2">
        <v>1</v>
      </c>
      <c r="J165" t="s">
        <v>902</v>
      </c>
      <c r="K165">
        <v>1</v>
      </c>
      <c r="L165" s="2">
        <v>2</v>
      </c>
      <c r="M165" t="s">
        <v>927</v>
      </c>
      <c r="N165">
        <v>1</v>
      </c>
      <c r="O165" s="2">
        <v>13</v>
      </c>
      <c r="P165" t="str">
        <f t="shared" si="42"/>
        <v>T-115071_Standard</v>
      </c>
      <c r="Q165">
        <f t="shared" si="43"/>
        <v>5</v>
      </c>
      <c r="U165" s="2">
        <f t="shared" si="37"/>
        <v>15</v>
      </c>
      <c r="V165" s="12" t="s">
        <v>944</v>
      </c>
      <c r="W165" s="12" t="s">
        <v>945</v>
      </c>
      <c r="X165" s="12" t="s">
        <v>108</v>
      </c>
      <c r="Y165" s="12">
        <v>5</v>
      </c>
      <c r="Z165" s="12" t="s">
        <v>606</v>
      </c>
      <c r="AA165" s="31" t="s">
        <v>131</v>
      </c>
      <c r="AB165" s="40">
        <v>5</v>
      </c>
      <c r="AC165" s="40">
        <v>110</v>
      </c>
      <c r="AD165" s="40">
        <v>600</v>
      </c>
      <c r="AE165" s="33" t="s">
        <v>130</v>
      </c>
      <c r="AF165" s="11">
        <v>2.6520000000000001</v>
      </c>
      <c r="AG165" s="8">
        <f t="shared" si="38"/>
        <v>39.78</v>
      </c>
      <c r="AH165" s="8">
        <f t="shared" si="41"/>
        <v>2.64</v>
      </c>
      <c r="AI165" s="8">
        <f t="shared" si="39"/>
        <v>39.6</v>
      </c>
      <c r="AJ165" s="8">
        <f t="shared" si="40"/>
        <v>0.99547511312217196</v>
      </c>
      <c r="AK165" s="8"/>
      <c r="AL165">
        <v>1</v>
      </c>
    </row>
    <row r="166" spans="1:38" x14ac:dyDescent="0.3">
      <c r="A166">
        <v>450</v>
      </c>
      <c r="B166">
        <v>165</v>
      </c>
      <c r="C166" s="2">
        <v>5</v>
      </c>
      <c r="D166" s="6" t="s">
        <v>1040</v>
      </c>
      <c r="E166">
        <v>1</v>
      </c>
      <c r="F166" s="2">
        <v>1</v>
      </c>
      <c r="G166" t="s">
        <v>901</v>
      </c>
      <c r="H166">
        <v>3</v>
      </c>
      <c r="I166" s="2">
        <v>1</v>
      </c>
      <c r="J166" t="s">
        <v>902</v>
      </c>
      <c r="K166">
        <v>1</v>
      </c>
      <c r="L166" s="2">
        <v>1</v>
      </c>
      <c r="M166" t="s">
        <v>903</v>
      </c>
      <c r="N166">
        <v>1</v>
      </c>
      <c r="O166" s="2">
        <v>6</v>
      </c>
      <c r="P166" t="str">
        <f t="shared" si="42"/>
        <v>T-112485_Standard</v>
      </c>
      <c r="Q166">
        <f t="shared" si="43"/>
        <v>4</v>
      </c>
      <c r="U166" s="2">
        <f t="shared" si="37"/>
        <v>12</v>
      </c>
      <c r="V166" s="12" t="s">
        <v>915</v>
      </c>
      <c r="W166" s="12" t="s">
        <v>916</v>
      </c>
      <c r="X166" s="12" t="s">
        <v>108</v>
      </c>
      <c r="Y166" s="12">
        <v>4</v>
      </c>
      <c r="Z166" s="12" t="s">
        <v>606</v>
      </c>
      <c r="AA166" s="31" t="s">
        <v>131</v>
      </c>
      <c r="AB166" s="40">
        <v>5</v>
      </c>
      <c r="AC166" s="40">
        <v>110</v>
      </c>
      <c r="AD166" s="40">
        <v>1380</v>
      </c>
      <c r="AE166" s="33" t="s">
        <v>130</v>
      </c>
      <c r="AF166" s="11">
        <v>5.8330000000000002</v>
      </c>
      <c r="AG166" s="8">
        <f t="shared" si="38"/>
        <v>69.996000000000009</v>
      </c>
      <c r="AH166" s="8">
        <f t="shared" si="41"/>
        <v>6.0720000000000001</v>
      </c>
      <c r="AI166" s="8">
        <f t="shared" si="39"/>
        <v>72.864000000000004</v>
      </c>
      <c r="AJ166" s="8">
        <f t="shared" si="40"/>
        <v>1.0409737699297101</v>
      </c>
      <c r="AK166" s="8"/>
      <c r="AL166">
        <v>1</v>
      </c>
    </row>
    <row r="167" spans="1:38" x14ac:dyDescent="0.3">
      <c r="A167">
        <v>460</v>
      </c>
      <c r="B167">
        <v>166</v>
      </c>
      <c r="C167" s="2">
        <v>5</v>
      </c>
      <c r="D167" s="6" t="s">
        <v>1040</v>
      </c>
      <c r="E167">
        <v>1</v>
      </c>
      <c r="F167" s="2">
        <v>1</v>
      </c>
      <c r="G167" t="s">
        <v>901</v>
      </c>
      <c r="H167">
        <v>3</v>
      </c>
      <c r="I167" s="2">
        <v>1</v>
      </c>
      <c r="J167" t="s">
        <v>902</v>
      </c>
      <c r="K167">
        <v>1</v>
      </c>
      <c r="L167" s="2">
        <v>2</v>
      </c>
      <c r="M167" t="s">
        <v>927</v>
      </c>
      <c r="N167">
        <v>1</v>
      </c>
      <c r="O167" s="2">
        <v>5</v>
      </c>
      <c r="P167" t="str">
        <f t="shared" si="42"/>
        <v>T-112485_Standard</v>
      </c>
      <c r="Q167">
        <f t="shared" si="43"/>
        <v>4</v>
      </c>
      <c r="U167" s="2">
        <f t="shared" si="37"/>
        <v>12</v>
      </c>
      <c r="V167" s="12" t="s">
        <v>933</v>
      </c>
      <c r="W167" s="12" t="s">
        <v>916</v>
      </c>
      <c r="X167" s="12" t="s">
        <v>108</v>
      </c>
      <c r="Y167" s="12">
        <v>4</v>
      </c>
      <c r="Z167" s="12" t="s">
        <v>606</v>
      </c>
      <c r="AA167" s="31" t="s">
        <v>131</v>
      </c>
      <c r="AB167" s="40">
        <v>5</v>
      </c>
      <c r="AC167" s="40">
        <v>110</v>
      </c>
      <c r="AD167" s="40">
        <v>1380</v>
      </c>
      <c r="AE167" s="33" t="s">
        <v>130</v>
      </c>
      <c r="AF167" s="11">
        <v>5.8330000000000002</v>
      </c>
      <c r="AG167" s="8">
        <f t="shared" si="38"/>
        <v>69.996000000000009</v>
      </c>
      <c r="AH167" s="8">
        <f t="shared" si="41"/>
        <v>6.0720000000000001</v>
      </c>
      <c r="AI167" s="8">
        <f t="shared" si="39"/>
        <v>72.864000000000004</v>
      </c>
      <c r="AJ167" s="8">
        <f t="shared" si="40"/>
        <v>1.0409737699297101</v>
      </c>
      <c r="AK167" s="8"/>
      <c r="AL167">
        <v>1</v>
      </c>
    </row>
    <row r="168" spans="1:38" x14ac:dyDescent="0.3">
      <c r="A168">
        <v>242</v>
      </c>
      <c r="B168">
        <v>167</v>
      </c>
      <c r="C168" s="2">
        <v>3</v>
      </c>
      <c r="D168" s="6" t="s">
        <v>613</v>
      </c>
      <c r="E168">
        <v>1</v>
      </c>
      <c r="F168" s="2" t="s">
        <v>460</v>
      </c>
      <c r="G168" t="s">
        <v>461</v>
      </c>
      <c r="H168">
        <v>3</v>
      </c>
      <c r="I168" s="2">
        <v>1</v>
      </c>
      <c r="J168" t="s">
        <v>462</v>
      </c>
      <c r="K168">
        <v>1</v>
      </c>
      <c r="L168" s="2">
        <v>2</v>
      </c>
      <c r="M168" t="s">
        <v>475</v>
      </c>
      <c r="N168">
        <v>1</v>
      </c>
      <c r="O168" s="2">
        <v>1</v>
      </c>
      <c r="P168" t="str">
        <f t="shared" si="42"/>
        <v>T-114492_Standard</v>
      </c>
      <c r="Q168">
        <f t="shared" si="43"/>
        <v>1</v>
      </c>
      <c r="U168" s="2">
        <f t="shared" si="37"/>
        <v>3</v>
      </c>
      <c r="V168" s="12" t="s">
        <v>476</v>
      </c>
      <c r="W168" s="12" t="s">
        <v>477</v>
      </c>
      <c r="X168" s="1" t="s">
        <v>108</v>
      </c>
      <c r="Y168" s="1">
        <v>1</v>
      </c>
      <c r="Z168" s="1" t="s">
        <v>606</v>
      </c>
      <c r="AA168" s="30" t="s">
        <v>131</v>
      </c>
      <c r="AB168" s="40">
        <v>5</v>
      </c>
      <c r="AC168" s="40">
        <v>912</v>
      </c>
      <c r="AD168" s="40">
        <v>942</v>
      </c>
      <c r="AE168" s="15" t="s">
        <v>130</v>
      </c>
      <c r="AF168" s="11">
        <v>34.113</v>
      </c>
      <c r="AG168" s="8">
        <f t="shared" si="38"/>
        <v>102.339</v>
      </c>
      <c r="AH168" s="8">
        <f t="shared" si="41"/>
        <v>34.364159999999998</v>
      </c>
      <c r="AI168" s="8">
        <f t="shared" si="39"/>
        <v>103.09247999999999</v>
      </c>
      <c r="AJ168" s="8">
        <f t="shared" si="40"/>
        <v>1.0073625890423006</v>
      </c>
      <c r="AK168" s="8"/>
      <c r="AL168" s="30">
        <v>4</v>
      </c>
    </row>
    <row r="169" spans="1:38" x14ac:dyDescent="0.3">
      <c r="A169">
        <v>281</v>
      </c>
      <c r="B169">
        <v>168</v>
      </c>
      <c r="C169" s="2">
        <v>3</v>
      </c>
      <c r="D169" s="6" t="s">
        <v>613</v>
      </c>
      <c r="E169">
        <v>1</v>
      </c>
      <c r="F169" s="2" t="s">
        <v>547</v>
      </c>
      <c r="G169" t="s">
        <v>548</v>
      </c>
      <c r="H169">
        <v>1</v>
      </c>
      <c r="I169" s="2">
        <v>1</v>
      </c>
      <c r="J169" t="s">
        <v>549</v>
      </c>
      <c r="K169">
        <v>1</v>
      </c>
      <c r="L169" s="2">
        <v>2</v>
      </c>
      <c r="M169" t="s">
        <v>557</v>
      </c>
      <c r="N169">
        <v>1</v>
      </c>
      <c r="O169" s="2">
        <v>1</v>
      </c>
      <c r="P169" t="str">
        <f t="shared" si="42"/>
        <v>T-114492_Standard</v>
      </c>
      <c r="Q169">
        <f t="shared" si="43"/>
        <v>1</v>
      </c>
      <c r="U169" s="2">
        <f t="shared" si="37"/>
        <v>1</v>
      </c>
      <c r="V169" s="12" t="s">
        <v>558</v>
      </c>
      <c r="W169" s="12" t="s">
        <v>477</v>
      </c>
      <c r="X169" s="1" t="s">
        <v>108</v>
      </c>
      <c r="Y169" s="1">
        <v>1</v>
      </c>
      <c r="Z169" s="1" t="s">
        <v>606</v>
      </c>
      <c r="AA169" s="1" t="s">
        <v>131</v>
      </c>
      <c r="AB169" s="40">
        <v>5</v>
      </c>
      <c r="AC169" s="40">
        <v>912</v>
      </c>
      <c r="AD169" s="40">
        <v>942</v>
      </c>
      <c r="AE169" s="15" t="s">
        <v>130</v>
      </c>
      <c r="AF169" s="11">
        <v>34.113</v>
      </c>
      <c r="AG169" s="8">
        <f t="shared" si="38"/>
        <v>34.113</v>
      </c>
      <c r="AH169" s="8">
        <f t="shared" si="41"/>
        <v>34.364159999999998</v>
      </c>
      <c r="AI169" s="8">
        <f t="shared" si="39"/>
        <v>34.364159999999998</v>
      </c>
      <c r="AJ169" s="8">
        <f t="shared" si="40"/>
        <v>1.0073625890423006</v>
      </c>
      <c r="AK169" s="8"/>
      <c r="AL169" s="30">
        <v>4</v>
      </c>
    </row>
    <row r="170" spans="1:38" x14ac:dyDescent="0.3">
      <c r="A170">
        <v>413</v>
      </c>
      <c r="B170">
        <v>169</v>
      </c>
      <c r="C170" s="2">
        <v>4</v>
      </c>
      <c r="D170" s="6" t="s">
        <v>894</v>
      </c>
      <c r="E170">
        <v>1</v>
      </c>
      <c r="F170" s="2">
        <v>3</v>
      </c>
      <c r="G170" t="s">
        <v>747</v>
      </c>
      <c r="H170">
        <v>3</v>
      </c>
      <c r="I170" s="2">
        <v>2</v>
      </c>
      <c r="J170" t="s">
        <v>461</v>
      </c>
      <c r="K170">
        <v>1</v>
      </c>
      <c r="L170" s="2">
        <v>1</v>
      </c>
      <c r="M170" t="s">
        <v>462</v>
      </c>
      <c r="N170">
        <v>1</v>
      </c>
      <c r="O170" s="2">
        <v>2</v>
      </c>
      <c r="P170" t="s">
        <v>475</v>
      </c>
      <c r="Q170">
        <v>1</v>
      </c>
      <c r="R170" s="2">
        <v>1</v>
      </c>
      <c r="S170" t="str">
        <f>W170</f>
        <v>T-114492_Standard</v>
      </c>
      <c r="T170">
        <f>Y170</f>
        <v>1</v>
      </c>
      <c r="U170" s="2">
        <f t="shared" si="37"/>
        <v>3</v>
      </c>
      <c r="V170" s="1" t="s">
        <v>844</v>
      </c>
      <c r="W170" s="1" t="s">
        <v>477</v>
      </c>
      <c r="X170" s="1" t="s">
        <v>108</v>
      </c>
      <c r="Y170" s="1">
        <v>1</v>
      </c>
      <c r="Z170" s="12"/>
      <c r="AA170" s="17" t="s">
        <v>131</v>
      </c>
      <c r="AB170" s="40">
        <v>5</v>
      </c>
      <c r="AC170" s="40">
        <v>912</v>
      </c>
      <c r="AD170" s="40">
        <v>942</v>
      </c>
      <c r="AE170" s="33" t="s">
        <v>130</v>
      </c>
      <c r="AF170" s="11">
        <v>34.113</v>
      </c>
      <c r="AG170" s="8">
        <f t="shared" si="38"/>
        <v>102.339</v>
      </c>
      <c r="AH170" s="8">
        <f t="shared" si="41"/>
        <v>34.364159999999998</v>
      </c>
      <c r="AI170" s="8">
        <f t="shared" si="39"/>
        <v>103.09247999999999</v>
      </c>
      <c r="AJ170" s="8">
        <f t="shared" si="40"/>
        <v>1.0073625890423006</v>
      </c>
      <c r="AK170" s="8"/>
      <c r="AL170" s="30">
        <v>4</v>
      </c>
    </row>
    <row r="171" spans="1:38" x14ac:dyDescent="0.3">
      <c r="A171">
        <v>476</v>
      </c>
      <c r="B171">
        <v>170</v>
      </c>
      <c r="C171" s="2">
        <v>5</v>
      </c>
      <c r="D171" s="6" t="s">
        <v>1040</v>
      </c>
      <c r="E171">
        <v>1</v>
      </c>
      <c r="F171" s="2">
        <v>1</v>
      </c>
      <c r="G171" t="s">
        <v>901</v>
      </c>
      <c r="H171">
        <v>3</v>
      </c>
      <c r="I171" s="2">
        <v>2</v>
      </c>
      <c r="J171" t="s">
        <v>461</v>
      </c>
      <c r="K171">
        <v>1</v>
      </c>
      <c r="L171" s="2">
        <v>1</v>
      </c>
      <c r="M171" t="s">
        <v>462</v>
      </c>
      <c r="N171">
        <v>1</v>
      </c>
      <c r="O171" s="2">
        <v>2</v>
      </c>
      <c r="P171" t="s">
        <v>475</v>
      </c>
      <c r="Q171">
        <v>1</v>
      </c>
      <c r="R171" s="2">
        <v>1</v>
      </c>
      <c r="S171" t="str">
        <f>W171</f>
        <v>T-114492_Standard</v>
      </c>
      <c r="T171">
        <f>Y171</f>
        <v>1</v>
      </c>
      <c r="U171" s="2">
        <f t="shared" si="37"/>
        <v>3</v>
      </c>
      <c r="V171" s="12" t="s">
        <v>953</v>
      </c>
      <c r="W171" s="12" t="s">
        <v>477</v>
      </c>
      <c r="X171" s="12" t="s">
        <v>108</v>
      </c>
      <c r="Y171" s="12">
        <v>1</v>
      </c>
      <c r="Z171" s="12"/>
      <c r="AA171" s="17" t="s">
        <v>131</v>
      </c>
      <c r="AB171" s="40">
        <v>5</v>
      </c>
      <c r="AC171" s="40">
        <v>912</v>
      </c>
      <c r="AD171" s="40">
        <v>942</v>
      </c>
      <c r="AE171" s="33" t="s">
        <v>130</v>
      </c>
      <c r="AF171" s="11">
        <v>34.113</v>
      </c>
      <c r="AG171" s="8">
        <f t="shared" si="38"/>
        <v>102.339</v>
      </c>
      <c r="AH171" s="8">
        <f t="shared" si="41"/>
        <v>34.364159999999998</v>
      </c>
      <c r="AI171" s="8">
        <f t="shared" si="39"/>
        <v>103.09247999999999</v>
      </c>
      <c r="AJ171" s="8">
        <f t="shared" si="40"/>
        <v>1.0073625890423006</v>
      </c>
      <c r="AK171" s="8"/>
      <c r="AL171" s="30">
        <v>4</v>
      </c>
    </row>
    <row r="172" spans="1:38" x14ac:dyDescent="0.3">
      <c r="A172">
        <v>239</v>
      </c>
      <c r="B172">
        <v>171</v>
      </c>
      <c r="C172" s="2">
        <v>3</v>
      </c>
      <c r="D172" s="6" t="s">
        <v>613</v>
      </c>
      <c r="E172">
        <v>1</v>
      </c>
      <c r="F172" s="2" t="s">
        <v>460</v>
      </c>
      <c r="G172" t="s">
        <v>461</v>
      </c>
      <c r="H172">
        <v>3</v>
      </c>
      <c r="I172" s="2">
        <v>1</v>
      </c>
      <c r="J172" t="s">
        <v>462</v>
      </c>
      <c r="K172">
        <v>1</v>
      </c>
      <c r="L172" s="2">
        <v>1</v>
      </c>
      <c r="M172" t="s">
        <v>463</v>
      </c>
      <c r="N172">
        <v>1</v>
      </c>
      <c r="O172" s="2">
        <v>4</v>
      </c>
      <c r="P172" t="str">
        <f>W172</f>
        <v>T-114488_Standard</v>
      </c>
      <c r="Q172">
        <f>Y172</f>
        <v>1</v>
      </c>
      <c r="U172" s="2">
        <f t="shared" si="37"/>
        <v>3</v>
      </c>
      <c r="V172" s="12" t="s">
        <v>470</v>
      </c>
      <c r="W172" s="12" t="s">
        <v>471</v>
      </c>
      <c r="X172" s="1" t="s">
        <v>108</v>
      </c>
      <c r="Y172" s="1">
        <v>1</v>
      </c>
      <c r="Z172" s="1" t="s">
        <v>601</v>
      </c>
      <c r="AA172" s="1" t="s">
        <v>131</v>
      </c>
      <c r="AB172" s="40">
        <v>6</v>
      </c>
      <c r="AC172" s="40">
        <v>40</v>
      </c>
      <c r="AD172" s="40">
        <v>53</v>
      </c>
      <c r="AE172" s="15" t="s">
        <v>130</v>
      </c>
      <c r="AF172" s="11">
        <v>8.7999999999999995E-2</v>
      </c>
      <c r="AG172" s="8">
        <f t="shared" si="38"/>
        <v>0.26400000000000001</v>
      </c>
      <c r="AH172" s="8">
        <f t="shared" si="41"/>
        <v>0.10176</v>
      </c>
      <c r="AI172" s="8">
        <f t="shared" si="39"/>
        <v>0.30528</v>
      </c>
      <c r="AJ172" s="8">
        <f t="shared" si="40"/>
        <v>1.1563636363636363</v>
      </c>
      <c r="AK172" s="8"/>
    </row>
    <row r="173" spans="1:38" x14ac:dyDescent="0.3">
      <c r="A173">
        <v>278</v>
      </c>
      <c r="B173">
        <v>172</v>
      </c>
      <c r="C173" s="2">
        <v>3</v>
      </c>
      <c r="D173" s="6" t="s">
        <v>613</v>
      </c>
      <c r="E173">
        <v>1</v>
      </c>
      <c r="F173" s="2" t="s">
        <v>547</v>
      </c>
      <c r="G173" t="s">
        <v>548</v>
      </c>
      <c r="H173">
        <v>1</v>
      </c>
      <c r="I173" s="2">
        <v>1</v>
      </c>
      <c r="J173" t="s">
        <v>549</v>
      </c>
      <c r="K173">
        <v>1</v>
      </c>
      <c r="L173" s="2">
        <v>1</v>
      </c>
      <c r="M173" t="s">
        <v>550</v>
      </c>
      <c r="N173">
        <v>1</v>
      </c>
      <c r="O173" s="2">
        <v>4</v>
      </c>
      <c r="P173" t="str">
        <f>W173</f>
        <v>T-114488_Standard</v>
      </c>
      <c r="Q173">
        <f>Y173</f>
        <v>1</v>
      </c>
      <c r="U173" s="2">
        <f t="shared" si="37"/>
        <v>1</v>
      </c>
      <c r="V173" t="s">
        <v>554</v>
      </c>
      <c r="W173" t="s">
        <v>471</v>
      </c>
      <c r="X173" s="1" t="s">
        <v>108</v>
      </c>
      <c r="Y173" s="1">
        <v>1</v>
      </c>
      <c r="Z173" s="1" t="s">
        <v>601</v>
      </c>
      <c r="AA173" s="1" t="s">
        <v>131</v>
      </c>
      <c r="AB173" s="40">
        <v>6</v>
      </c>
      <c r="AC173" s="40">
        <v>40</v>
      </c>
      <c r="AD173" s="40">
        <v>53</v>
      </c>
      <c r="AE173" s="15" t="s">
        <v>130</v>
      </c>
      <c r="AF173" s="11">
        <v>8.7999999999999995E-2</v>
      </c>
      <c r="AG173" s="8">
        <f t="shared" si="38"/>
        <v>8.7999999999999995E-2</v>
      </c>
      <c r="AH173" s="8">
        <f t="shared" si="41"/>
        <v>0.10176</v>
      </c>
      <c r="AI173" s="8">
        <f t="shared" si="39"/>
        <v>0.10176</v>
      </c>
      <c r="AJ173" s="8">
        <f t="shared" si="40"/>
        <v>1.1563636363636365</v>
      </c>
      <c r="AK173" s="8"/>
    </row>
    <row r="174" spans="1:38" x14ac:dyDescent="0.3">
      <c r="A174">
        <v>410</v>
      </c>
      <c r="B174">
        <v>173</v>
      </c>
      <c r="C174" s="2">
        <v>4</v>
      </c>
      <c r="D174" s="6" t="s">
        <v>894</v>
      </c>
      <c r="E174">
        <v>1</v>
      </c>
      <c r="F174" s="2">
        <v>3</v>
      </c>
      <c r="G174" t="s">
        <v>747</v>
      </c>
      <c r="H174">
        <v>3</v>
      </c>
      <c r="I174" s="2">
        <v>2</v>
      </c>
      <c r="J174" t="s">
        <v>461</v>
      </c>
      <c r="K174">
        <v>1</v>
      </c>
      <c r="L174" s="2">
        <v>1</v>
      </c>
      <c r="M174" t="s">
        <v>462</v>
      </c>
      <c r="N174">
        <v>1</v>
      </c>
      <c r="O174" s="2">
        <v>1</v>
      </c>
      <c r="P174" t="s">
        <v>463</v>
      </c>
      <c r="Q174">
        <v>1</v>
      </c>
      <c r="R174" s="2">
        <v>4</v>
      </c>
      <c r="S174" t="str">
        <f>W174</f>
        <v>T-114488_Standard</v>
      </c>
      <c r="T174">
        <f>Y174</f>
        <v>1</v>
      </c>
      <c r="U174" s="2">
        <f t="shared" si="37"/>
        <v>3</v>
      </c>
      <c r="V174" s="30" t="s">
        <v>841</v>
      </c>
      <c r="W174" s="30" t="s">
        <v>471</v>
      </c>
      <c r="X174" s="1" t="s">
        <v>108</v>
      </c>
      <c r="Y174" s="1">
        <v>1</v>
      </c>
      <c r="Z174" s="12"/>
      <c r="AA174" s="17" t="s">
        <v>131</v>
      </c>
      <c r="AB174" s="40">
        <v>6</v>
      </c>
      <c r="AC174" s="40">
        <v>40</v>
      </c>
      <c r="AD174" s="40">
        <v>53</v>
      </c>
      <c r="AE174" s="33" t="s">
        <v>130</v>
      </c>
      <c r="AF174" s="11">
        <v>8.7999999999999995E-2</v>
      </c>
      <c r="AG174" s="8">
        <f t="shared" si="38"/>
        <v>0.26400000000000001</v>
      </c>
      <c r="AH174" s="8">
        <f t="shared" si="41"/>
        <v>0.10176</v>
      </c>
      <c r="AI174" s="8">
        <f t="shared" si="39"/>
        <v>0.30528</v>
      </c>
      <c r="AJ174" s="8">
        <f t="shared" si="40"/>
        <v>1.1563636363636363</v>
      </c>
      <c r="AK174" s="8"/>
    </row>
    <row r="175" spans="1:38" x14ac:dyDescent="0.3">
      <c r="A175">
        <v>473</v>
      </c>
      <c r="B175">
        <v>174</v>
      </c>
      <c r="C175" s="2">
        <v>5</v>
      </c>
      <c r="D175" s="6" t="s">
        <v>1040</v>
      </c>
      <c r="E175">
        <v>1</v>
      </c>
      <c r="F175" s="2">
        <v>1</v>
      </c>
      <c r="G175" t="s">
        <v>901</v>
      </c>
      <c r="H175">
        <v>3</v>
      </c>
      <c r="I175" s="2">
        <v>2</v>
      </c>
      <c r="J175" t="s">
        <v>461</v>
      </c>
      <c r="K175">
        <v>1</v>
      </c>
      <c r="L175" s="2">
        <v>1</v>
      </c>
      <c r="M175" t="s">
        <v>462</v>
      </c>
      <c r="N175">
        <v>1</v>
      </c>
      <c r="O175" s="2">
        <v>1</v>
      </c>
      <c r="P175" t="s">
        <v>463</v>
      </c>
      <c r="Q175">
        <v>1</v>
      </c>
      <c r="R175" s="2">
        <v>4</v>
      </c>
      <c r="S175" t="str">
        <f>W175</f>
        <v>T-114488_Standard</v>
      </c>
      <c r="T175">
        <f>Y175</f>
        <v>1</v>
      </c>
      <c r="U175" s="2">
        <f t="shared" si="37"/>
        <v>3</v>
      </c>
      <c r="V175" t="s">
        <v>950</v>
      </c>
      <c r="W175" t="s">
        <v>471</v>
      </c>
      <c r="X175" s="12" t="s">
        <v>108</v>
      </c>
      <c r="Y175" s="12">
        <v>1</v>
      </c>
      <c r="Z175" s="12"/>
      <c r="AA175" s="17" t="s">
        <v>131</v>
      </c>
      <c r="AB175" s="40">
        <v>6</v>
      </c>
      <c r="AC175" s="40">
        <v>40</v>
      </c>
      <c r="AD175" s="40">
        <v>53</v>
      </c>
      <c r="AE175" s="33" t="s">
        <v>130</v>
      </c>
      <c r="AF175" s="11">
        <v>8.7999999999999995E-2</v>
      </c>
      <c r="AG175" s="8">
        <f t="shared" si="38"/>
        <v>0.26400000000000001</v>
      </c>
      <c r="AH175" s="8">
        <f t="shared" si="41"/>
        <v>0.10176</v>
      </c>
      <c r="AI175" s="8">
        <f t="shared" si="39"/>
        <v>0.30528</v>
      </c>
      <c r="AJ175" s="8">
        <f t="shared" si="40"/>
        <v>1.1563636363636363</v>
      </c>
      <c r="AK175" s="8"/>
    </row>
    <row r="176" spans="1:38" x14ac:dyDescent="0.3">
      <c r="A176">
        <v>245</v>
      </c>
      <c r="B176">
        <v>175</v>
      </c>
      <c r="C176" s="2">
        <v>3</v>
      </c>
      <c r="D176" s="6" t="s">
        <v>613</v>
      </c>
      <c r="E176">
        <v>1</v>
      </c>
      <c r="F176" s="2" t="s">
        <v>460</v>
      </c>
      <c r="G176" t="s">
        <v>461</v>
      </c>
      <c r="H176">
        <v>3</v>
      </c>
      <c r="I176" s="2">
        <v>1</v>
      </c>
      <c r="J176" t="s">
        <v>462</v>
      </c>
      <c r="K176">
        <v>1</v>
      </c>
      <c r="L176" s="2">
        <v>2</v>
      </c>
      <c r="M176" t="s">
        <v>475</v>
      </c>
      <c r="N176">
        <v>1</v>
      </c>
      <c r="O176" s="2">
        <v>4</v>
      </c>
      <c r="P176" t="str">
        <f>W176</f>
        <v>T-114495_Standard</v>
      </c>
      <c r="Q176">
        <f>Y176</f>
        <v>1</v>
      </c>
      <c r="U176" s="2">
        <f t="shared" si="37"/>
        <v>3</v>
      </c>
      <c r="V176" t="s">
        <v>482</v>
      </c>
      <c r="W176" t="s">
        <v>483</v>
      </c>
      <c r="X176" s="1" t="s">
        <v>108</v>
      </c>
      <c r="Y176" s="1">
        <v>1</v>
      </c>
      <c r="Z176" s="1" t="s">
        <v>601</v>
      </c>
      <c r="AA176" s="1" t="s">
        <v>131</v>
      </c>
      <c r="AB176" s="40">
        <v>6</v>
      </c>
      <c r="AC176" s="40">
        <v>40</v>
      </c>
      <c r="AD176" s="40">
        <v>120</v>
      </c>
      <c r="AE176" s="15" t="s">
        <v>130</v>
      </c>
      <c r="AF176" s="11">
        <v>0.216</v>
      </c>
      <c r="AG176" s="8">
        <f t="shared" si="38"/>
        <v>0.64800000000000002</v>
      </c>
      <c r="AH176" s="8">
        <f t="shared" si="41"/>
        <v>0.23039999999999999</v>
      </c>
      <c r="AI176" s="8">
        <f t="shared" si="39"/>
        <v>0.69120000000000004</v>
      </c>
      <c r="AJ176" s="8">
        <f t="shared" si="40"/>
        <v>1.0666666666666667</v>
      </c>
      <c r="AK176" s="8"/>
    </row>
    <row r="177" spans="1:43" x14ac:dyDescent="0.3">
      <c r="A177">
        <v>284</v>
      </c>
      <c r="B177">
        <v>176</v>
      </c>
      <c r="C177" s="2">
        <v>3</v>
      </c>
      <c r="D177" s="6" t="s">
        <v>613</v>
      </c>
      <c r="E177">
        <v>1</v>
      </c>
      <c r="F177" s="2" t="s">
        <v>547</v>
      </c>
      <c r="G177" t="s">
        <v>548</v>
      </c>
      <c r="H177">
        <v>1</v>
      </c>
      <c r="I177" s="2">
        <v>1</v>
      </c>
      <c r="J177" t="s">
        <v>549</v>
      </c>
      <c r="K177">
        <v>1</v>
      </c>
      <c r="L177" s="2">
        <v>2</v>
      </c>
      <c r="M177" t="s">
        <v>557</v>
      </c>
      <c r="N177">
        <v>1</v>
      </c>
      <c r="O177" s="2">
        <v>4</v>
      </c>
      <c r="P177" t="str">
        <f>W177</f>
        <v>T-114495_Standard</v>
      </c>
      <c r="Q177">
        <f>Y177</f>
        <v>1</v>
      </c>
      <c r="U177" s="2">
        <f t="shared" si="37"/>
        <v>1</v>
      </c>
      <c r="V177" t="s">
        <v>561</v>
      </c>
      <c r="W177" t="s">
        <v>483</v>
      </c>
      <c r="X177" s="1" t="s">
        <v>108</v>
      </c>
      <c r="Y177" s="1">
        <v>1</v>
      </c>
      <c r="Z177" s="1" t="s">
        <v>601</v>
      </c>
      <c r="AA177" s="1" t="s">
        <v>131</v>
      </c>
      <c r="AB177" s="40">
        <v>6</v>
      </c>
      <c r="AC177" s="40">
        <v>40</v>
      </c>
      <c r="AD177" s="40">
        <v>120</v>
      </c>
      <c r="AE177" s="15" t="s">
        <v>130</v>
      </c>
      <c r="AF177" s="11">
        <v>0.216</v>
      </c>
      <c r="AG177" s="8">
        <f t="shared" si="38"/>
        <v>0.216</v>
      </c>
      <c r="AH177" s="8">
        <f t="shared" si="41"/>
        <v>0.23039999999999999</v>
      </c>
      <c r="AI177" s="8">
        <f t="shared" si="39"/>
        <v>0.23039999999999999</v>
      </c>
      <c r="AJ177" s="8">
        <f t="shared" si="40"/>
        <v>1.0666666666666667</v>
      </c>
      <c r="AK177" s="8"/>
    </row>
    <row r="178" spans="1:43" x14ac:dyDescent="0.3">
      <c r="A178">
        <v>416</v>
      </c>
      <c r="B178">
        <v>177</v>
      </c>
      <c r="C178" s="2">
        <v>4</v>
      </c>
      <c r="D178" s="6" t="s">
        <v>894</v>
      </c>
      <c r="E178">
        <v>1</v>
      </c>
      <c r="F178" s="2">
        <v>3</v>
      </c>
      <c r="G178" t="s">
        <v>747</v>
      </c>
      <c r="H178">
        <v>3</v>
      </c>
      <c r="I178" s="2">
        <v>2</v>
      </c>
      <c r="J178" t="s">
        <v>461</v>
      </c>
      <c r="K178">
        <v>1</v>
      </c>
      <c r="L178" s="2">
        <v>1</v>
      </c>
      <c r="M178" t="s">
        <v>462</v>
      </c>
      <c r="N178">
        <v>1</v>
      </c>
      <c r="O178" s="2">
        <v>2</v>
      </c>
      <c r="P178" t="s">
        <v>475</v>
      </c>
      <c r="Q178">
        <v>1</v>
      </c>
      <c r="R178" s="2">
        <v>4</v>
      </c>
      <c r="S178" t="str">
        <f>W178</f>
        <v>T-114495_Standard</v>
      </c>
      <c r="T178">
        <f>Y178</f>
        <v>1</v>
      </c>
      <c r="U178" s="2">
        <f t="shared" si="37"/>
        <v>3</v>
      </c>
      <c r="V178" s="30" t="s">
        <v>847</v>
      </c>
      <c r="W178" s="30" t="s">
        <v>483</v>
      </c>
      <c r="X178" s="1" t="s">
        <v>108</v>
      </c>
      <c r="Y178" s="1">
        <v>1</v>
      </c>
      <c r="Z178" s="12"/>
      <c r="AA178" s="17" t="s">
        <v>131</v>
      </c>
      <c r="AB178" s="40">
        <v>6</v>
      </c>
      <c r="AC178" s="40">
        <v>40</v>
      </c>
      <c r="AD178" s="40">
        <v>120</v>
      </c>
      <c r="AE178" s="33" t="s">
        <v>130</v>
      </c>
      <c r="AF178" s="11">
        <v>0.216</v>
      </c>
      <c r="AG178" s="8">
        <f t="shared" si="38"/>
        <v>0.64800000000000002</v>
      </c>
      <c r="AH178" s="8">
        <f t="shared" si="41"/>
        <v>0.23039999999999999</v>
      </c>
      <c r="AI178" s="8">
        <f t="shared" si="39"/>
        <v>0.69120000000000004</v>
      </c>
      <c r="AJ178" s="8">
        <f t="shared" si="40"/>
        <v>1.0666666666666667</v>
      </c>
      <c r="AK178" s="8"/>
    </row>
    <row r="179" spans="1:43" x14ac:dyDescent="0.3">
      <c r="A179">
        <v>479</v>
      </c>
      <c r="B179">
        <v>178</v>
      </c>
      <c r="C179" s="2">
        <v>5</v>
      </c>
      <c r="D179" s="6" t="s">
        <v>1040</v>
      </c>
      <c r="E179">
        <v>1</v>
      </c>
      <c r="F179" s="2">
        <v>1</v>
      </c>
      <c r="G179" t="s">
        <v>901</v>
      </c>
      <c r="H179">
        <v>3</v>
      </c>
      <c r="I179" s="2">
        <v>2</v>
      </c>
      <c r="J179" t="s">
        <v>461</v>
      </c>
      <c r="K179">
        <v>1</v>
      </c>
      <c r="L179" s="2">
        <v>1</v>
      </c>
      <c r="M179" t="s">
        <v>462</v>
      </c>
      <c r="N179">
        <v>1</v>
      </c>
      <c r="O179" s="2">
        <v>2</v>
      </c>
      <c r="P179" t="s">
        <v>475</v>
      </c>
      <c r="Q179">
        <v>1</v>
      </c>
      <c r="R179" s="2">
        <v>4</v>
      </c>
      <c r="S179" t="str">
        <f>W179</f>
        <v>T-114495_Standard</v>
      </c>
      <c r="T179">
        <f>Y179</f>
        <v>1</v>
      </c>
      <c r="U179" s="2">
        <f t="shared" si="37"/>
        <v>3</v>
      </c>
      <c r="V179" t="s">
        <v>956</v>
      </c>
      <c r="W179" t="s">
        <v>483</v>
      </c>
      <c r="X179" s="12" t="s">
        <v>108</v>
      </c>
      <c r="Y179" s="12">
        <v>1</v>
      </c>
      <c r="Z179" s="12"/>
      <c r="AA179" s="17" t="s">
        <v>131</v>
      </c>
      <c r="AB179" s="40">
        <v>6</v>
      </c>
      <c r="AC179" s="40">
        <v>40</v>
      </c>
      <c r="AD179" s="40">
        <v>120</v>
      </c>
      <c r="AE179" s="33" t="s">
        <v>130</v>
      </c>
      <c r="AF179" s="11">
        <v>0.216</v>
      </c>
      <c r="AG179" s="8">
        <f t="shared" si="38"/>
        <v>0.64800000000000002</v>
      </c>
      <c r="AH179" s="8">
        <f t="shared" si="41"/>
        <v>0.23039999999999999</v>
      </c>
      <c r="AI179" s="8">
        <f t="shared" si="39"/>
        <v>0.69120000000000004</v>
      </c>
      <c r="AJ179" s="8">
        <f t="shared" si="40"/>
        <v>1.0666666666666667</v>
      </c>
      <c r="AK179" s="8"/>
    </row>
    <row r="180" spans="1:43" x14ac:dyDescent="0.3">
      <c r="A180">
        <v>232</v>
      </c>
      <c r="B180">
        <v>179</v>
      </c>
      <c r="C180" s="2">
        <v>3</v>
      </c>
      <c r="D180" s="6" t="s">
        <v>613</v>
      </c>
      <c r="E180">
        <v>1</v>
      </c>
      <c r="F180" s="2" t="str">
        <f>V180</f>
        <v>21</v>
      </c>
      <c r="G180" t="str">
        <f>W180</f>
        <v>T-115630_2</v>
      </c>
      <c r="H180">
        <f>Y180</f>
        <v>32</v>
      </c>
      <c r="U180" s="2">
        <f t="shared" si="37"/>
        <v>32</v>
      </c>
      <c r="V180" t="s">
        <v>452</v>
      </c>
      <c r="W180" t="s">
        <v>453</v>
      </c>
      <c r="X180" s="1" t="s">
        <v>108</v>
      </c>
      <c r="Y180" s="1">
        <v>32</v>
      </c>
      <c r="Z180" s="1" t="s">
        <v>601</v>
      </c>
      <c r="AA180" s="1" t="s">
        <v>131</v>
      </c>
      <c r="AB180" s="40">
        <v>6</v>
      </c>
      <c r="AC180" s="40">
        <v>78</v>
      </c>
      <c r="AD180" s="40">
        <v>147</v>
      </c>
      <c r="AE180" s="15" t="s">
        <v>130</v>
      </c>
      <c r="AF180" s="11">
        <v>0.51800000000000002</v>
      </c>
      <c r="AG180" s="8">
        <f t="shared" si="38"/>
        <v>16.576000000000001</v>
      </c>
      <c r="AH180" s="8">
        <f t="shared" si="41"/>
        <v>0.55036799999999997</v>
      </c>
      <c r="AI180" s="8">
        <f t="shared" si="39"/>
        <v>17.611775999999999</v>
      </c>
      <c r="AJ180" s="8">
        <f t="shared" si="40"/>
        <v>1.0624864864864865</v>
      </c>
      <c r="AK180" s="8"/>
    </row>
    <row r="181" spans="1:43" x14ac:dyDescent="0.3">
      <c r="A181">
        <v>231</v>
      </c>
      <c r="B181">
        <v>180</v>
      </c>
      <c r="C181" s="2">
        <v>3</v>
      </c>
      <c r="D181" s="6" t="s">
        <v>613</v>
      </c>
      <c r="E181">
        <v>1</v>
      </c>
      <c r="F181" s="2" t="str">
        <f>V181</f>
        <v>20</v>
      </c>
      <c r="G181" t="str">
        <f>W181</f>
        <v>T-115630_Standard</v>
      </c>
      <c r="H181">
        <f>Y181</f>
        <v>16</v>
      </c>
      <c r="U181" s="2">
        <f t="shared" si="37"/>
        <v>16</v>
      </c>
      <c r="V181" t="s">
        <v>450</v>
      </c>
      <c r="W181" t="s">
        <v>451</v>
      </c>
      <c r="X181" s="1" t="s">
        <v>108</v>
      </c>
      <c r="Y181" s="1">
        <v>16</v>
      </c>
      <c r="Z181" s="1" t="s">
        <v>601</v>
      </c>
      <c r="AA181" s="1" t="s">
        <v>131</v>
      </c>
      <c r="AB181" s="40">
        <v>6</v>
      </c>
      <c r="AC181" s="40">
        <v>80</v>
      </c>
      <c r="AD181" s="40">
        <v>151</v>
      </c>
      <c r="AE181" s="15" t="s">
        <v>130</v>
      </c>
      <c r="AF181" s="11">
        <v>0.54700000000000004</v>
      </c>
      <c r="AG181" s="8">
        <f t="shared" si="38"/>
        <v>8.7520000000000007</v>
      </c>
      <c r="AH181" s="8">
        <f t="shared" si="41"/>
        <v>0.57984000000000002</v>
      </c>
      <c r="AI181" s="8">
        <f t="shared" si="39"/>
        <v>9.2774400000000004</v>
      </c>
      <c r="AJ181" s="8">
        <f t="shared" si="40"/>
        <v>1.060036563071298</v>
      </c>
      <c r="AK181" s="8"/>
      <c r="AQ181" s="12"/>
    </row>
    <row r="182" spans="1:43" x14ac:dyDescent="0.3">
      <c r="A182">
        <v>91</v>
      </c>
      <c r="B182">
        <v>181</v>
      </c>
      <c r="C182" s="2">
        <v>2</v>
      </c>
      <c r="D182" s="6" t="s">
        <v>320</v>
      </c>
      <c r="E182">
        <v>1</v>
      </c>
      <c r="F182" s="2">
        <v>5</v>
      </c>
      <c r="G182" t="s">
        <v>178</v>
      </c>
      <c r="H182">
        <v>1</v>
      </c>
      <c r="I182" s="2">
        <v>5</v>
      </c>
      <c r="J182" t="str">
        <f>W182</f>
        <v>T-113545_Standard</v>
      </c>
      <c r="K182">
        <f>Y182</f>
        <v>1</v>
      </c>
      <c r="L182"/>
      <c r="U182" s="2">
        <f t="shared" si="37"/>
        <v>1</v>
      </c>
      <c r="V182" s="6" t="s">
        <v>183</v>
      </c>
      <c r="W182" s="6" t="s">
        <v>184</v>
      </c>
      <c r="X182" s="10" t="s">
        <v>108</v>
      </c>
      <c r="Y182" s="10">
        <v>1</v>
      </c>
      <c r="Z182" s="10"/>
      <c r="AA182" s="10" t="s">
        <v>131</v>
      </c>
      <c r="AB182" s="40">
        <v>6</v>
      </c>
      <c r="AC182" s="40">
        <v>160</v>
      </c>
      <c r="AD182" s="41">
        <v>339</v>
      </c>
      <c r="AE182" s="15" t="s">
        <v>130</v>
      </c>
      <c r="AF182" s="11">
        <v>2.3540000000000001</v>
      </c>
      <c r="AG182" s="8">
        <f t="shared" si="38"/>
        <v>2.3540000000000001</v>
      </c>
      <c r="AH182" s="8">
        <f t="shared" si="41"/>
        <v>2.6035200000000001</v>
      </c>
      <c r="AI182" s="8">
        <f t="shared" si="39"/>
        <v>2.6035200000000001</v>
      </c>
      <c r="AJ182" s="8">
        <f t="shared" si="40"/>
        <v>1.1059983007646559</v>
      </c>
      <c r="AK182" s="8"/>
      <c r="AL182">
        <v>2</v>
      </c>
      <c r="AQ182" s="12"/>
    </row>
    <row r="183" spans="1:43" x14ac:dyDescent="0.3">
      <c r="A183">
        <v>99</v>
      </c>
      <c r="B183">
        <v>182</v>
      </c>
      <c r="C183" s="2">
        <v>2</v>
      </c>
      <c r="D183" s="6" t="s">
        <v>320</v>
      </c>
      <c r="E183">
        <v>1</v>
      </c>
      <c r="F183" s="2">
        <v>6</v>
      </c>
      <c r="G183" t="s">
        <v>189</v>
      </c>
      <c r="H183">
        <v>1</v>
      </c>
      <c r="I183" s="2">
        <v>5</v>
      </c>
      <c r="J183" t="str">
        <f>W183</f>
        <v>T-113366_Standard</v>
      </c>
      <c r="K183">
        <f>Y183</f>
        <v>1</v>
      </c>
      <c r="L183"/>
      <c r="U183" s="2">
        <f t="shared" si="37"/>
        <v>1</v>
      </c>
      <c r="V183" s="6" t="s">
        <v>197</v>
      </c>
      <c r="W183" s="6" t="s">
        <v>198</v>
      </c>
      <c r="X183" s="10" t="s">
        <v>108</v>
      </c>
      <c r="Y183" s="10">
        <v>1</v>
      </c>
      <c r="Z183" s="10"/>
      <c r="AA183" s="10" t="s">
        <v>131</v>
      </c>
      <c r="AB183" s="40">
        <v>6</v>
      </c>
      <c r="AC183" s="40">
        <v>160</v>
      </c>
      <c r="AD183" s="41">
        <v>339</v>
      </c>
      <c r="AE183" s="15" t="s">
        <v>130</v>
      </c>
      <c r="AF183" s="11">
        <v>2.3540000000000001</v>
      </c>
      <c r="AG183" s="8">
        <f t="shared" si="38"/>
        <v>2.3540000000000001</v>
      </c>
      <c r="AH183" s="8">
        <f t="shared" si="41"/>
        <v>2.6035200000000001</v>
      </c>
      <c r="AI183" s="8">
        <f t="shared" si="39"/>
        <v>2.6035200000000001</v>
      </c>
      <c r="AJ183" s="8">
        <f t="shared" si="40"/>
        <v>1.1059983007646559</v>
      </c>
      <c r="AK183" s="8"/>
      <c r="AL183" s="12">
        <v>2</v>
      </c>
      <c r="AQ183" s="12"/>
    </row>
    <row r="184" spans="1:43" x14ac:dyDescent="0.3">
      <c r="A184">
        <v>149</v>
      </c>
      <c r="B184">
        <v>183</v>
      </c>
      <c r="C184" s="2">
        <v>2</v>
      </c>
      <c r="D184" s="6" t="s">
        <v>320</v>
      </c>
      <c r="E184">
        <v>1</v>
      </c>
      <c r="F184" s="2">
        <v>12</v>
      </c>
      <c r="G184" t="s">
        <v>270</v>
      </c>
      <c r="H184">
        <v>1</v>
      </c>
      <c r="I184" s="2">
        <v>2</v>
      </c>
      <c r="J184" t="s">
        <v>283</v>
      </c>
      <c r="K184">
        <v>1</v>
      </c>
      <c r="L184" s="2">
        <v>4</v>
      </c>
      <c r="M184" t="str">
        <f>W184</f>
        <v>T-113432_Standard</v>
      </c>
      <c r="N184">
        <f>Y184</f>
        <v>1</v>
      </c>
      <c r="U184" s="2">
        <f t="shared" si="37"/>
        <v>1</v>
      </c>
      <c r="V184" s="6" t="s">
        <v>289</v>
      </c>
      <c r="W184" s="6" t="s">
        <v>290</v>
      </c>
      <c r="X184" s="10" t="s">
        <v>108</v>
      </c>
      <c r="Y184" s="10">
        <v>1</v>
      </c>
      <c r="Z184" s="10"/>
      <c r="AA184" s="10" t="s">
        <v>131</v>
      </c>
      <c r="AB184" s="40">
        <v>6</v>
      </c>
      <c r="AC184" s="40">
        <v>160</v>
      </c>
      <c r="AD184" s="41">
        <v>396</v>
      </c>
      <c r="AE184" s="15" t="s">
        <v>130</v>
      </c>
      <c r="AF184" s="11">
        <v>2.6419999999999999</v>
      </c>
      <c r="AG184" s="8">
        <f t="shared" si="38"/>
        <v>2.6419999999999999</v>
      </c>
      <c r="AH184" s="8">
        <f t="shared" si="41"/>
        <v>3.04128</v>
      </c>
      <c r="AI184" s="8">
        <f t="shared" si="39"/>
        <v>3.04128</v>
      </c>
      <c r="AJ184" s="8">
        <f t="shared" si="40"/>
        <v>1.1511279333838003</v>
      </c>
      <c r="AK184" s="8"/>
      <c r="AL184">
        <v>2</v>
      </c>
      <c r="AQ184" s="12"/>
    </row>
    <row r="185" spans="1:43" x14ac:dyDescent="0.3">
      <c r="A185">
        <v>151</v>
      </c>
      <c r="B185">
        <v>184</v>
      </c>
      <c r="C185" s="2">
        <v>2</v>
      </c>
      <c r="D185" s="6" t="s">
        <v>320</v>
      </c>
      <c r="E185">
        <v>1</v>
      </c>
      <c r="F185" s="2">
        <v>12</v>
      </c>
      <c r="G185" t="s">
        <v>270</v>
      </c>
      <c r="H185">
        <v>1</v>
      </c>
      <c r="I185" s="2">
        <v>2</v>
      </c>
      <c r="J185" t="s">
        <v>283</v>
      </c>
      <c r="K185">
        <v>1</v>
      </c>
      <c r="L185" s="2">
        <v>6</v>
      </c>
      <c r="M185" t="str">
        <f>W185</f>
        <v>T-113430_Standard</v>
      </c>
      <c r="N185">
        <f>Y185</f>
        <v>1</v>
      </c>
      <c r="U185" s="2">
        <f t="shared" si="37"/>
        <v>1</v>
      </c>
      <c r="V185" s="6" t="s">
        <v>293</v>
      </c>
      <c r="W185" s="6" t="s">
        <v>294</v>
      </c>
      <c r="X185" s="10" t="s">
        <v>108</v>
      </c>
      <c r="Y185" s="10">
        <v>1</v>
      </c>
      <c r="Z185" s="10"/>
      <c r="AA185" s="10" t="s">
        <v>131</v>
      </c>
      <c r="AB185" s="40">
        <v>6</v>
      </c>
      <c r="AC185" s="40">
        <v>160</v>
      </c>
      <c r="AD185" s="41">
        <v>396</v>
      </c>
      <c r="AE185" s="15" t="s">
        <v>130</v>
      </c>
      <c r="AF185" s="11">
        <v>2.6419999999999999</v>
      </c>
      <c r="AG185" s="8">
        <f t="shared" si="38"/>
        <v>2.6419999999999999</v>
      </c>
      <c r="AH185" s="8">
        <f t="shared" si="41"/>
        <v>3.04128</v>
      </c>
      <c r="AI185" s="8">
        <f t="shared" si="39"/>
        <v>3.04128</v>
      </c>
      <c r="AJ185" s="8">
        <f t="shared" si="40"/>
        <v>1.1511279333838003</v>
      </c>
      <c r="AK185" s="8"/>
      <c r="AL185">
        <v>2</v>
      </c>
      <c r="AQ185" s="12"/>
    </row>
    <row r="186" spans="1:43" x14ac:dyDescent="0.3">
      <c r="A186">
        <v>127</v>
      </c>
      <c r="B186">
        <v>185</v>
      </c>
      <c r="C186" s="2">
        <v>2</v>
      </c>
      <c r="D186" s="6" t="s">
        <v>320</v>
      </c>
      <c r="E186">
        <v>1</v>
      </c>
      <c r="F186" s="2">
        <v>10</v>
      </c>
      <c r="G186" t="s">
        <v>239</v>
      </c>
      <c r="H186">
        <v>1</v>
      </c>
      <c r="I186" s="2">
        <v>5</v>
      </c>
      <c r="J186" t="str">
        <f t="shared" ref="J186:J197" si="44">W186</f>
        <v>T-113426_Standard</v>
      </c>
      <c r="K186">
        <f t="shared" ref="K186:K197" si="45">Y186</f>
        <v>1</v>
      </c>
      <c r="L186"/>
      <c r="U186" s="2">
        <f t="shared" si="37"/>
        <v>1</v>
      </c>
      <c r="V186" s="6" t="s">
        <v>247</v>
      </c>
      <c r="W186" s="6" t="s">
        <v>248</v>
      </c>
      <c r="X186" s="10" t="s">
        <v>108</v>
      </c>
      <c r="Y186" s="10">
        <v>1</v>
      </c>
      <c r="Z186" s="10"/>
      <c r="AA186" s="10" t="s">
        <v>131</v>
      </c>
      <c r="AB186" s="40">
        <v>6</v>
      </c>
      <c r="AC186" s="40">
        <v>160</v>
      </c>
      <c r="AD186" s="40">
        <v>407</v>
      </c>
      <c r="AE186" s="15" t="s">
        <v>130</v>
      </c>
      <c r="AF186" s="11">
        <v>2.8140000000000001</v>
      </c>
      <c r="AG186" s="8">
        <f t="shared" si="38"/>
        <v>2.8140000000000001</v>
      </c>
      <c r="AH186" s="8">
        <f t="shared" si="41"/>
        <v>3.1257600000000001</v>
      </c>
      <c r="AI186" s="8">
        <f t="shared" si="39"/>
        <v>3.1257600000000001</v>
      </c>
      <c r="AJ186" s="8">
        <f t="shared" si="40"/>
        <v>1.1107889125799573</v>
      </c>
      <c r="AK186" s="8"/>
      <c r="AL186">
        <v>2</v>
      </c>
      <c r="AQ186" s="12"/>
    </row>
    <row r="187" spans="1:43" x14ac:dyDescent="0.3">
      <c r="A187">
        <v>128</v>
      </c>
      <c r="B187">
        <v>186</v>
      </c>
      <c r="C187" s="2">
        <v>2</v>
      </c>
      <c r="D187" s="6" t="s">
        <v>320</v>
      </c>
      <c r="E187">
        <v>1</v>
      </c>
      <c r="F187" s="2">
        <v>10</v>
      </c>
      <c r="G187" t="s">
        <v>239</v>
      </c>
      <c r="H187">
        <v>1</v>
      </c>
      <c r="I187" s="2">
        <v>6</v>
      </c>
      <c r="J187" t="str">
        <f t="shared" si="44"/>
        <v>T-113409_Standard</v>
      </c>
      <c r="K187">
        <f t="shared" si="45"/>
        <v>1</v>
      </c>
      <c r="L187"/>
      <c r="U187" s="2">
        <f t="shared" si="37"/>
        <v>1</v>
      </c>
      <c r="V187" s="6" t="s">
        <v>249</v>
      </c>
      <c r="W187" s="6" t="s">
        <v>250</v>
      </c>
      <c r="X187" s="10" t="s">
        <v>108</v>
      </c>
      <c r="Y187" s="10">
        <v>1</v>
      </c>
      <c r="Z187" s="10"/>
      <c r="AA187" s="10" t="s">
        <v>131</v>
      </c>
      <c r="AB187" s="40">
        <v>6</v>
      </c>
      <c r="AC187" s="40">
        <v>160</v>
      </c>
      <c r="AD187" s="40">
        <v>407</v>
      </c>
      <c r="AE187" s="15" t="s">
        <v>130</v>
      </c>
      <c r="AF187" s="11">
        <v>2.8140000000000001</v>
      </c>
      <c r="AG187" s="8">
        <f t="shared" si="38"/>
        <v>2.8140000000000001</v>
      </c>
      <c r="AH187" s="8">
        <f t="shared" si="41"/>
        <v>3.1257600000000001</v>
      </c>
      <c r="AI187" s="8">
        <f t="shared" si="39"/>
        <v>3.1257600000000001</v>
      </c>
      <c r="AJ187" s="8">
        <f t="shared" si="40"/>
        <v>1.1107889125799573</v>
      </c>
      <c r="AK187" s="8"/>
      <c r="AL187" s="12">
        <v>2</v>
      </c>
      <c r="AQ187" s="12"/>
    </row>
    <row r="188" spans="1:43" x14ac:dyDescent="0.3">
      <c r="A188">
        <v>66</v>
      </c>
      <c r="B188">
        <v>187</v>
      </c>
      <c r="C188" s="2">
        <v>2</v>
      </c>
      <c r="D188" s="6" t="s">
        <v>320</v>
      </c>
      <c r="E188">
        <v>1</v>
      </c>
      <c r="F188" s="2">
        <v>2</v>
      </c>
      <c r="G188" t="s">
        <v>158</v>
      </c>
      <c r="H188">
        <v>1</v>
      </c>
      <c r="I188" s="2">
        <v>2</v>
      </c>
      <c r="J188" t="str">
        <f t="shared" si="44"/>
        <v>T-113410_Standard</v>
      </c>
      <c r="K188">
        <f t="shared" si="45"/>
        <v>1</v>
      </c>
      <c r="L188"/>
      <c r="U188" s="2">
        <f t="shared" si="37"/>
        <v>1</v>
      </c>
      <c r="V188" s="6" t="s">
        <v>6</v>
      </c>
      <c r="W188" s="6" t="s">
        <v>160</v>
      </c>
      <c r="X188" s="10" t="s">
        <v>108</v>
      </c>
      <c r="Y188" s="10">
        <v>1</v>
      </c>
      <c r="Z188" s="10"/>
      <c r="AA188" s="10" t="s">
        <v>131</v>
      </c>
      <c r="AB188" s="40">
        <v>6</v>
      </c>
      <c r="AC188" s="40">
        <v>160</v>
      </c>
      <c r="AD188" s="41">
        <v>645</v>
      </c>
      <c r="AE188" s="15" t="s">
        <v>130</v>
      </c>
      <c r="AF188" s="11">
        <v>4.7249999999999996</v>
      </c>
      <c r="AG188" s="8">
        <f t="shared" si="38"/>
        <v>4.7249999999999996</v>
      </c>
      <c r="AH188" s="8">
        <f t="shared" si="41"/>
        <v>4.9535999999999998</v>
      </c>
      <c r="AI188" s="8">
        <f t="shared" si="39"/>
        <v>4.9535999999999998</v>
      </c>
      <c r="AJ188" s="8">
        <f t="shared" si="40"/>
        <v>1.0483809523809524</v>
      </c>
      <c r="AK188" s="8"/>
      <c r="AL188">
        <v>2</v>
      </c>
      <c r="AQ188" s="12"/>
    </row>
    <row r="189" spans="1:43" x14ac:dyDescent="0.3">
      <c r="A189">
        <v>74</v>
      </c>
      <c r="B189">
        <v>188</v>
      </c>
      <c r="C189" s="2">
        <v>2</v>
      </c>
      <c r="D189" s="6" t="s">
        <v>320</v>
      </c>
      <c r="E189">
        <v>1</v>
      </c>
      <c r="F189" s="2">
        <v>3</v>
      </c>
      <c r="G189" t="s">
        <v>166</v>
      </c>
      <c r="H189">
        <v>1</v>
      </c>
      <c r="I189" s="2">
        <v>3</v>
      </c>
      <c r="J189" t="str">
        <f t="shared" si="44"/>
        <v>T-113410_Standard</v>
      </c>
      <c r="K189">
        <f t="shared" si="45"/>
        <v>1</v>
      </c>
      <c r="L189"/>
      <c r="U189" s="2">
        <f t="shared" si="37"/>
        <v>1</v>
      </c>
      <c r="V189" s="6" t="s">
        <v>23</v>
      </c>
      <c r="W189" s="6" t="s">
        <v>160</v>
      </c>
      <c r="X189" s="10" t="s">
        <v>108</v>
      </c>
      <c r="Y189" s="10">
        <v>1</v>
      </c>
      <c r="Z189" s="10"/>
      <c r="AA189" s="10" t="s">
        <v>131</v>
      </c>
      <c r="AB189" s="40">
        <v>6</v>
      </c>
      <c r="AC189" s="40">
        <v>160</v>
      </c>
      <c r="AD189" s="41">
        <v>645</v>
      </c>
      <c r="AE189" s="15" t="s">
        <v>130</v>
      </c>
      <c r="AF189" s="11">
        <v>4.7249999999999996</v>
      </c>
      <c r="AG189" s="8">
        <f t="shared" si="38"/>
        <v>4.7249999999999996</v>
      </c>
      <c r="AH189" s="8">
        <f t="shared" si="41"/>
        <v>4.9535999999999998</v>
      </c>
      <c r="AI189" s="8">
        <f t="shared" si="39"/>
        <v>4.9535999999999998</v>
      </c>
      <c r="AJ189" s="8">
        <f t="shared" si="40"/>
        <v>1.0483809523809524</v>
      </c>
      <c r="AK189" s="8"/>
      <c r="AL189">
        <v>2</v>
      </c>
      <c r="AQ189" s="12"/>
    </row>
    <row r="190" spans="1:43" x14ac:dyDescent="0.3">
      <c r="A190">
        <v>89</v>
      </c>
      <c r="B190">
        <v>189</v>
      </c>
      <c r="C190" s="2">
        <v>2</v>
      </c>
      <c r="D190" s="6" t="s">
        <v>320</v>
      </c>
      <c r="E190">
        <v>1</v>
      </c>
      <c r="F190" s="2">
        <v>5</v>
      </c>
      <c r="G190" t="s">
        <v>178</v>
      </c>
      <c r="H190">
        <v>1</v>
      </c>
      <c r="I190" s="2">
        <v>3</v>
      </c>
      <c r="J190" t="str">
        <f t="shared" si="44"/>
        <v>T-113410_Standard</v>
      </c>
      <c r="K190">
        <f t="shared" si="45"/>
        <v>1</v>
      </c>
      <c r="L190"/>
      <c r="U190" s="2">
        <f t="shared" si="37"/>
        <v>1</v>
      </c>
      <c r="V190" s="6" t="s">
        <v>57</v>
      </c>
      <c r="W190" s="6" t="s">
        <v>160</v>
      </c>
      <c r="X190" s="10" t="s">
        <v>108</v>
      </c>
      <c r="Y190" s="10">
        <v>1</v>
      </c>
      <c r="Z190" s="10"/>
      <c r="AA190" s="10" t="s">
        <v>131</v>
      </c>
      <c r="AB190" s="40">
        <v>6</v>
      </c>
      <c r="AC190" s="40">
        <v>160</v>
      </c>
      <c r="AD190" s="41">
        <v>645</v>
      </c>
      <c r="AE190" s="15" t="s">
        <v>130</v>
      </c>
      <c r="AF190" s="11">
        <v>4.7249999999999996</v>
      </c>
      <c r="AG190" s="8">
        <f t="shared" si="38"/>
        <v>4.7249999999999996</v>
      </c>
      <c r="AH190" s="8">
        <f t="shared" si="41"/>
        <v>4.9535999999999998</v>
      </c>
      <c r="AI190" s="8">
        <f t="shared" si="39"/>
        <v>4.9535999999999998</v>
      </c>
      <c r="AJ190" s="8">
        <f t="shared" si="40"/>
        <v>1.0483809523809524</v>
      </c>
      <c r="AK190" s="8"/>
      <c r="AL190">
        <v>2</v>
      </c>
      <c r="AQ190" s="12"/>
    </row>
    <row r="191" spans="1:43" x14ac:dyDescent="0.3">
      <c r="A191">
        <v>100</v>
      </c>
      <c r="B191">
        <v>190</v>
      </c>
      <c r="C191" s="2">
        <v>2</v>
      </c>
      <c r="D191" s="6" t="s">
        <v>320</v>
      </c>
      <c r="E191">
        <v>1</v>
      </c>
      <c r="F191" s="2">
        <v>6</v>
      </c>
      <c r="G191" t="s">
        <v>189</v>
      </c>
      <c r="H191">
        <v>1</v>
      </c>
      <c r="I191" s="2">
        <v>6</v>
      </c>
      <c r="J191" t="str">
        <f t="shared" si="44"/>
        <v>T-113410_Standard</v>
      </c>
      <c r="K191">
        <f t="shared" si="45"/>
        <v>1</v>
      </c>
      <c r="L191"/>
      <c r="U191" s="2">
        <f t="shared" si="37"/>
        <v>1</v>
      </c>
      <c r="V191" s="6" t="s">
        <v>199</v>
      </c>
      <c r="W191" s="6" t="s">
        <v>160</v>
      </c>
      <c r="X191" s="10" t="s">
        <v>108</v>
      </c>
      <c r="Y191" s="10">
        <v>1</v>
      </c>
      <c r="Z191" s="10"/>
      <c r="AA191" s="10" t="s">
        <v>131</v>
      </c>
      <c r="AB191" s="40">
        <v>6</v>
      </c>
      <c r="AC191" s="40">
        <v>160</v>
      </c>
      <c r="AD191" s="41">
        <v>645</v>
      </c>
      <c r="AE191" s="15" t="s">
        <v>130</v>
      </c>
      <c r="AF191" s="11">
        <v>4.7249999999999996</v>
      </c>
      <c r="AG191" s="8">
        <f t="shared" si="38"/>
        <v>4.7249999999999996</v>
      </c>
      <c r="AH191" s="8">
        <f t="shared" si="41"/>
        <v>4.9535999999999998</v>
      </c>
      <c r="AI191" s="8">
        <f t="shared" si="39"/>
        <v>4.9535999999999998</v>
      </c>
      <c r="AJ191" s="8">
        <f t="shared" si="40"/>
        <v>1.0483809523809524</v>
      </c>
      <c r="AK191" s="8"/>
      <c r="AL191" s="12">
        <v>2</v>
      </c>
      <c r="AQ191" s="12"/>
    </row>
    <row r="192" spans="1:43" x14ac:dyDescent="0.3">
      <c r="A192">
        <v>112</v>
      </c>
      <c r="B192">
        <v>191</v>
      </c>
      <c r="C192" s="2">
        <v>2</v>
      </c>
      <c r="D192" s="6" t="s">
        <v>320</v>
      </c>
      <c r="E192">
        <v>1</v>
      </c>
      <c r="F192" s="2">
        <v>8</v>
      </c>
      <c r="G192" t="s">
        <v>217</v>
      </c>
      <c r="H192">
        <v>1</v>
      </c>
      <c r="I192" s="2">
        <v>2</v>
      </c>
      <c r="J192" t="str">
        <f t="shared" si="44"/>
        <v>T-113410_Standard</v>
      </c>
      <c r="K192">
        <f t="shared" si="45"/>
        <v>1</v>
      </c>
      <c r="L192"/>
      <c r="U192" s="2">
        <f t="shared" si="37"/>
        <v>1</v>
      </c>
      <c r="V192" s="6" t="s">
        <v>220</v>
      </c>
      <c r="W192" s="6" t="s">
        <v>160</v>
      </c>
      <c r="X192" s="10" t="s">
        <v>108</v>
      </c>
      <c r="Y192" s="10">
        <v>1</v>
      </c>
      <c r="Z192" s="10"/>
      <c r="AA192" s="10" t="s">
        <v>131</v>
      </c>
      <c r="AB192" s="40">
        <v>6</v>
      </c>
      <c r="AC192" s="40">
        <v>160</v>
      </c>
      <c r="AD192" s="41">
        <v>645</v>
      </c>
      <c r="AE192" s="15" t="s">
        <v>130</v>
      </c>
      <c r="AF192" s="11">
        <v>4.7249999999999996</v>
      </c>
      <c r="AG192" s="8">
        <f t="shared" si="38"/>
        <v>4.7249999999999996</v>
      </c>
      <c r="AH192" s="8">
        <f t="shared" si="41"/>
        <v>4.9535999999999998</v>
      </c>
      <c r="AI192" s="8">
        <f t="shared" si="39"/>
        <v>4.9535999999999998</v>
      </c>
      <c r="AJ192" s="8">
        <f t="shared" si="40"/>
        <v>1.0483809523809524</v>
      </c>
      <c r="AK192" s="8"/>
      <c r="AL192">
        <v>2</v>
      </c>
      <c r="AQ192" s="12"/>
    </row>
    <row r="193" spans="1:43" x14ac:dyDescent="0.3">
      <c r="A193">
        <v>120</v>
      </c>
      <c r="B193">
        <v>192</v>
      </c>
      <c r="C193" s="2">
        <v>2</v>
      </c>
      <c r="D193" s="6" t="s">
        <v>320</v>
      </c>
      <c r="E193">
        <v>1</v>
      </c>
      <c r="F193" s="2">
        <v>9</v>
      </c>
      <c r="G193" t="s">
        <v>228</v>
      </c>
      <c r="H193">
        <v>1</v>
      </c>
      <c r="I193" s="2">
        <v>4</v>
      </c>
      <c r="J193" t="str">
        <f t="shared" si="44"/>
        <v>T-113410_Standard</v>
      </c>
      <c r="K193">
        <f t="shared" si="45"/>
        <v>1</v>
      </c>
      <c r="L193"/>
      <c r="U193" s="2">
        <f t="shared" si="37"/>
        <v>1</v>
      </c>
      <c r="V193" s="6" t="s">
        <v>235</v>
      </c>
      <c r="W193" s="6" t="s">
        <v>160</v>
      </c>
      <c r="X193" s="10" t="s">
        <v>108</v>
      </c>
      <c r="Y193" s="10">
        <v>1</v>
      </c>
      <c r="Z193" s="10"/>
      <c r="AA193" s="10" t="s">
        <v>131</v>
      </c>
      <c r="AB193" s="40">
        <v>6</v>
      </c>
      <c r="AC193" s="40">
        <v>160</v>
      </c>
      <c r="AD193" s="41">
        <v>645</v>
      </c>
      <c r="AE193" s="15" t="s">
        <v>130</v>
      </c>
      <c r="AF193" s="11">
        <v>4.7249999999999996</v>
      </c>
      <c r="AG193" s="8">
        <f t="shared" si="38"/>
        <v>4.7249999999999996</v>
      </c>
      <c r="AH193" s="8">
        <f t="shared" si="41"/>
        <v>4.9535999999999998</v>
      </c>
      <c r="AI193" s="8">
        <f t="shared" si="39"/>
        <v>4.9535999999999998</v>
      </c>
      <c r="AJ193" s="8">
        <f t="shared" si="40"/>
        <v>1.0483809523809524</v>
      </c>
      <c r="AK193" s="8"/>
      <c r="AL193">
        <v>2</v>
      </c>
      <c r="AQ193" s="12"/>
    </row>
    <row r="194" spans="1:43" x14ac:dyDescent="0.3">
      <c r="A194">
        <v>104</v>
      </c>
      <c r="B194">
        <v>193</v>
      </c>
      <c r="C194" s="2">
        <v>2</v>
      </c>
      <c r="D194" s="6" t="s">
        <v>320</v>
      </c>
      <c r="E194">
        <v>1</v>
      </c>
      <c r="F194" s="2">
        <v>7</v>
      </c>
      <c r="G194" t="s">
        <v>202</v>
      </c>
      <c r="H194">
        <v>1</v>
      </c>
      <c r="I194" s="2">
        <v>2</v>
      </c>
      <c r="J194" t="str">
        <f t="shared" si="44"/>
        <v>T-113425_Standard</v>
      </c>
      <c r="K194">
        <f t="shared" si="45"/>
        <v>1</v>
      </c>
      <c r="L194"/>
      <c r="U194" s="2">
        <f t="shared" si="37"/>
        <v>1</v>
      </c>
      <c r="V194" s="6" t="s">
        <v>205</v>
      </c>
      <c r="W194" s="6" t="s">
        <v>206</v>
      </c>
      <c r="X194" s="10" t="s">
        <v>108</v>
      </c>
      <c r="Y194" s="10">
        <v>1</v>
      </c>
      <c r="Z194" s="10"/>
      <c r="AA194" s="10" t="s">
        <v>131</v>
      </c>
      <c r="AB194" s="40">
        <v>6</v>
      </c>
      <c r="AC194" s="40">
        <v>160</v>
      </c>
      <c r="AD194" s="41">
        <v>651</v>
      </c>
      <c r="AE194" s="15" t="s">
        <v>130</v>
      </c>
      <c r="AF194" s="11">
        <v>4.6909999999999998</v>
      </c>
      <c r="AG194" s="8">
        <f t="shared" si="38"/>
        <v>4.6909999999999998</v>
      </c>
      <c r="AH194" s="8">
        <f t="shared" si="41"/>
        <v>4.9996799999999997</v>
      </c>
      <c r="AI194" s="8">
        <f t="shared" si="39"/>
        <v>4.9996799999999997</v>
      </c>
      <c r="AJ194" s="8">
        <f t="shared" si="40"/>
        <v>1.065802600724792</v>
      </c>
      <c r="AK194" s="8"/>
      <c r="AL194">
        <v>2</v>
      </c>
      <c r="AQ194" s="12"/>
    </row>
    <row r="195" spans="1:43" x14ac:dyDescent="0.3">
      <c r="A195">
        <v>106</v>
      </c>
      <c r="B195">
        <v>194</v>
      </c>
      <c r="C195" s="2">
        <v>2</v>
      </c>
      <c r="D195" s="6" t="s">
        <v>320</v>
      </c>
      <c r="E195">
        <v>1</v>
      </c>
      <c r="F195" s="2">
        <v>7</v>
      </c>
      <c r="G195" t="s">
        <v>202</v>
      </c>
      <c r="H195">
        <v>1</v>
      </c>
      <c r="I195" s="2">
        <v>4</v>
      </c>
      <c r="J195" t="str">
        <f t="shared" si="44"/>
        <v>T-113367_Standard</v>
      </c>
      <c r="K195">
        <f t="shared" si="45"/>
        <v>1</v>
      </c>
      <c r="L195"/>
      <c r="U195" s="2">
        <f t="shared" si="37"/>
        <v>1</v>
      </c>
      <c r="V195" s="6" t="s">
        <v>208</v>
      </c>
      <c r="W195" s="6" t="s">
        <v>209</v>
      </c>
      <c r="X195" s="10" t="s">
        <v>108</v>
      </c>
      <c r="Y195" s="10">
        <v>1</v>
      </c>
      <c r="Z195" s="10"/>
      <c r="AA195" s="10" t="s">
        <v>131</v>
      </c>
      <c r="AB195" s="40">
        <v>6</v>
      </c>
      <c r="AC195" s="40">
        <v>160</v>
      </c>
      <c r="AD195" s="41">
        <v>651</v>
      </c>
      <c r="AE195" s="15" t="s">
        <v>130</v>
      </c>
      <c r="AF195" s="11">
        <v>4.6909999999999998</v>
      </c>
      <c r="AG195" s="8">
        <f t="shared" si="38"/>
        <v>4.6909999999999998</v>
      </c>
      <c r="AH195" s="8">
        <f t="shared" si="41"/>
        <v>4.9996799999999997</v>
      </c>
      <c r="AI195" s="8">
        <f t="shared" si="39"/>
        <v>4.9996799999999997</v>
      </c>
      <c r="AJ195" s="8">
        <f t="shared" si="40"/>
        <v>1.065802600724792</v>
      </c>
      <c r="AK195" s="8"/>
      <c r="AL195" s="12">
        <v>2</v>
      </c>
      <c r="AQ195" s="12"/>
    </row>
    <row r="196" spans="1:43" x14ac:dyDescent="0.3">
      <c r="A196">
        <v>67</v>
      </c>
      <c r="B196">
        <v>195</v>
      </c>
      <c r="C196" s="2">
        <v>2</v>
      </c>
      <c r="D196" s="6" t="s">
        <v>320</v>
      </c>
      <c r="E196">
        <v>1</v>
      </c>
      <c r="F196" s="2">
        <v>2</v>
      </c>
      <c r="G196" t="s">
        <v>158</v>
      </c>
      <c r="H196">
        <v>1</v>
      </c>
      <c r="I196" s="2">
        <v>3</v>
      </c>
      <c r="J196" t="str">
        <f t="shared" si="44"/>
        <v>T-113510_Standard</v>
      </c>
      <c r="K196">
        <f t="shared" si="45"/>
        <v>1</v>
      </c>
      <c r="L196"/>
      <c r="U196" s="2">
        <f t="shared" si="37"/>
        <v>1</v>
      </c>
      <c r="V196" s="6" t="s">
        <v>7</v>
      </c>
      <c r="W196" s="6" t="s">
        <v>161</v>
      </c>
      <c r="X196" s="10" t="s">
        <v>108</v>
      </c>
      <c r="Y196" s="10">
        <v>1</v>
      </c>
      <c r="Z196" s="10"/>
      <c r="AA196" s="10" t="s">
        <v>131</v>
      </c>
      <c r="AB196" s="40">
        <v>6</v>
      </c>
      <c r="AC196" s="40">
        <v>160</v>
      </c>
      <c r="AD196" s="41">
        <v>685</v>
      </c>
      <c r="AE196" s="15" t="s">
        <v>130</v>
      </c>
      <c r="AF196" s="11">
        <v>5.0229999999999997</v>
      </c>
      <c r="AG196" s="8">
        <f t="shared" si="38"/>
        <v>5.0229999999999997</v>
      </c>
      <c r="AH196" s="8">
        <f t="shared" si="41"/>
        <v>5.2607999999999997</v>
      </c>
      <c r="AI196" s="8">
        <f t="shared" si="39"/>
        <v>5.2607999999999997</v>
      </c>
      <c r="AJ196" s="8">
        <f t="shared" si="40"/>
        <v>1.047342225761497</v>
      </c>
      <c r="AK196" s="8"/>
      <c r="AL196">
        <v>2</v>
      </c>
      <c r="AQ196" s="12"/>
    </row>
    <row r="197" spans="1:43" x14ac:dyDescent="0.3">
      <c r="A197">
        <v>75</v>
      </c>
      <c r="B197">
        <v>196</v>
      </c>
      <c r="C197" s="2">
        <v>2</v>
      </c>
      <c r="D197" s="6" t="s">
        <v>320</v>
      </c>
      <c r="E197">
        <v>1</v>
      </c>
      <c r="F197" s="2">
        <v>3</v>
      </c>
      <c r="G197" t="s">
        <v>166</v>
      </c>
      <c r="H197">
        <v>1</v>
      </c>
      <c r="I197" s="2">
        <v>4</v>
      </c>
      <c r="J197" t="str">
        <f t="shared" si="44"/>
        <v>T-113362_Standard</v>
      </c>
      <c r="K197">
        <f t="shared" si="45"/>
        <v>1</v>
      </c>
      <c r="L197"/>
      <c r="U197" s="2">
        <f t="shared" si="37"/>
        <v>1</v>
      </c>
      <c r="V197" s="6" t="s">
        <v>24</v>
      </c>
      <c r="W197" s="6" t="s">
        <v>169</v>
      </c>
      <c r="X197" s="10" t="s">
        <v>108</v>
      </c>
      <c r="Y197" s="10">
        <v>1</v>
      </c>
      <c r="Z197" s="10"/>
      <c r="AA197" s="10" t="s">
        <v>131</v>
      </c>
      <c r="AB197" s="40">
        <v>6</v>
      </c>
      <c r="AC197" s="40">
        <v>160</v>
      </c>
      <c r="AD197" s="41">
        <v>685</v>
      </c>
      <c r="AE197" s="15" t="s">
        <v>130</v>
      </c>
      <c r="AF197" s="11">
        <v>5.0229999999999997</v>
      </c>
      <c r="AG197" s="8">
        <f t="shared" si="38"/>
        <v>5.0229999999999997</v>
      </c>
      <c r="AH197" s="8">
        <f t="shared" si="41"/>
        <v>5.2607999999999997</v>
      </c>
      <c r="AI197" s="8">
        <f t="shared" si="39"/>
        <v>5.2607999999999997</v>
      </c>
      <c r="AJ197" s="8">
        <f t="shared" si="40"/>
        <v>1.047342225761497</v>
      </c>
      <c r="AK197" s="8"/>
      <c r="AL197">
        <v>2</v>
      </c>
      <c r="AQ197" s="12"/>
    </row>
    <row r="198" spans="1:43" x14ac:dyDescent="0.3">
      <c r="A198">
        <v>144</v>
      </c>
      <c r="B198">
        <v>197</v>
      </c>
      <c r="C198" s="2">
        <v>2</v>
      </c>
      <c r="D198" s="6" t="s">
        <v>320</v>
      </c>
      <c r="E198">
        <v>1</v>
      </c>
      <c r="F198" s="2">
        <v>12</v>
      </c>
      <c r="G198" t="s">
        <v>270</v>
      </c>
      <c r="H198">
        <v>1</v>
      </c>
      <c r="I198" s="2">
        <v>1</v>
      </c>
      <c r="J198" t="s">
        <v>271</v>
      </c>
      <c r="K198">
        <v>1</v>
      </c>
      <c r="L198" s="2">
        <v>5</v>
      </c>
      <c r="M198" t="str">
        <f>W198</f>
        <v>T-113484_Standard</v>
      </c>
      <c r="N198">
        <f>Y198</f>
        <v>1</v>
      </c>
      <c r="U198" s="2">
        <f t="shared" si="37"/>
        <v>1</v>
      </c>
      <c r="V198" s="6" t="s">
        <v>279</v>
      </c>
      <c r="W198" s="6" t="s">
        <v>280</v>
      </c>
      <c r="X198" s="10" t="s">
        <v>108</v>
      </c>
      <c r="Y198" s="10">
        <v>1</v>
      </c>
      <c r="Z198" s="10"/>
      <c r="AA198" s="10" t="s">
        <v>131</v>
      </c>
      <c r="AB198" s="40">
        <v>6</v>
      </c>
      <c r="AC198" s="40">
        <v>160</v>
      </c>
      <c r="AD198" s="41">
        <v>766</v>
      </c>
      <c r="AE198" s="15" t="s">
        <v>130</v>
      </c>
      <c r="AF198" s="11">
        <v>5.2670000000000003</v>
      </c>
      <c r="AG198" s="8">
        <f t="shared" si="38"/>
        <v>5.2670000000000003</v>
      </c>
      <c r="AH198" s="8">
        <f t="shared" si="41"/>
        <v>5.8828800000000001</v>
      </c>
      <c r="AI198" s="8">
        <f t="shared" si="39"/>
        <v>5.8828800000000001</v>
      </c>
      <c r="AJ198" s="8">
        <f t="shared" si="40"/>
        <v>1.1169318397569774</v>
      </c>
      <c r="AK198" s="8"/>
      <c r="AL198" s="12">
        <v>2</v>
      </c>
      <c r="AQ198" s="12"/>
    </row>
    <row r="199" spans="1:43" x14ac:dyDescent="0.3">
      <c r="A199">
        <v>145</v>
      </c>
      <c r="B199">
        <v>198</v>
      </c>
      <c r="C199" s="2">
        <v>2</v>
      </c>
      <c r="D199" s="6" t="s">
        <v>320</v>
      </c>
      <c r="E199">
        <v>1</v>
      </c>
      <c r="F199" s="2">
        <v>12</v>
      </c>
      <c r="G199" t="s">
        <v>270</v>
      </c>
      <c r="H199">
        <v>1</v>
      </c>
      <c r="I199" s="2">
        <v>1</v>
      </c>
      <c r="J199" t="s">
        <v>271</v>
      </c>
      <c r="K199">
        <v>1</v>
      </c>
      <c r="L199" s="2">
        <v>6</v>
      </c>
      <c r="M199" t="str">
        <f>W199</f>
        <v>T-113474_Standard</v>
      </c>
      <c r="N199">
        <f>Y199</f>
        <v>1</v>
      </c>
      <c r="U199" s="2">
        <f t="shared" si="37"/>
        <v>1</v>
      </c>
      <c r="V199" s="6" t="s">
        <v>281</v>
      </c>
      <c r="W199" s="6" t="s">
        <v>282</v>
      </c>
      <c r="X199" s="10" t="s">
        <v>108</v>
      </c>
      <c r="Y199" s="10">
        <v>1</v>
      </c>
      <c r="Z199" s="10"/>
      <c r="AA199" s="10" t="s">
        <v>131</v>
      </c>
      <c r="AB199" s="40">
        <v>6</v>
      </c>
      <c r="AC199" s="40">
        <v>160</v>
      </c>
      <c r="AD199" s="41">
        <v>766</v>
      </c>
      <c r="AE199" s="15" t="s">
        <v>130</v>
      </c>
      <c r="AF199" s="11">
        <v>5.2670000000000003</v>
      </c>
      <c r="AG199" s="8">
        <f t="shared" si="38"/>
        <v>5.2670000000000003</v>
      </c>
      <c r="AH199" s="8">
        <f t="shared" si="41"/>
        <v>5.8828800000000001</v>
      </c>
      <c r="AI199" s="8">
        <f t="shared" si="39"/>
        <v>5.8828800000000001</v>
      </c>
      <c r="AJ199" s="8">
        <f t="shared" si="40"/>
        <v>1.1169318397569774</v>
      </c>
      <c r="AK199" s="8"/>
      <c r="AL199">
        <v>2</v>
      </c>
      <c r="AQ199" s="12"/>
    </row>
    <row r="200" spans="1:43" x14ac:dyDescent="0.3">
      <c r="A200">
        <v>82</v>
      </c>
      <c r="B200">
        <v>199</v>
      </c>
      <c r="C200" s="2">
        <v>2</v>
      </c>
      <c r="D200" s="6" t="s">
        <v>320</v>
      </c>
      <c r="E200">
        <v>1</v>
      </c>
      <c r="F200" s="2">
        <v>4</v>
      </c>
      <c r="G200" t="s">
        <v>171</v>
      </c>
      <c r="H200">
        <v>1</v>
      </c>
      <c r="I200" s="2">
        <v>4</v>
      </c>
      <c r="J200" t="str">
        <f t="shared" ref="J200:J212" si="46">W200</f>
        <v>T-113424_Standard</v>
      </c>
      <c r="K200">
        <f t="shared" ref="K200:K212" si="47">Y200</f>
        <v>1</v>
      </c>
      <c r="L200"/>
      <c r="U200" s="2">
        <f t="shared" si="37"/>
        <v>1</v>
      </c>
      <c r="V200" s="6" t="s">
        <v>41</v>
      </c>
      <c r="W200" s="6" t="s">
        <v>175</v>
      </c>
      <c r="X200" s="10" t="s">
        <v>108</v>
      </c>
      <c r="Y200" s="10">
        <v>1</v>
      </c>
      <c r="Z200" s="10"/>
      <c r="AA200" s="10" t="s">
        <v>131</v>
      </c>
      <c r="AB200" s="40">
        <v>6</v>
      </c>
      <c r="AC200" s="40">
        <v>160</v>
      </c>
      <c r="AD200" s="41">
        <v>895</v>
      </c>
      <c r="AE200" s="15" t="s">
        <v>130</v>
      </c>
      <c r="AF200" s="11">
        <v>6.569</v>
      </c>
      <c r="AG200" s="8">
        <f t="shared" si="38"/>
        <v>6.569</v>
      </c>
      <c r="AH200" s="8">
        <f t="shared" si="41"/>
        <v>6.8735999999999997</v>
      </c>
      <c r="AI200" s="8">
        <f t="shared" si="39"/>
        <v>6.8735999999999997</v>
      </c>
      <c r="AJ200" s="8">
        <f t="shared" si="40"/>
        <v>1.0463693103973206</v>
      </c>
      <c r="AK200" s="8"/>
      <c r="AL200">
        <v>2</v>
      </c>
      <c r="AQ200" s="12"/>
    </row>
    <row r="201" spans="1:43" x14ac:dyDescent="0.3">
      <c r="A201">
        <v>84</v>
      </c>
      <c r="B201">
        <v>200</v>
      </c>
      <c r="C201" s="2">
        <v>2</v>
      </c>
      <c r="D201" s="6" t="s">
        <v>320</v>
      </c>
      <c r="E201">
        <v>1</v>
      </c>
      <c r="F201" s="2">
        <v>4</v>
      </c>
      <c r="G201" t="s">
        <v>171</v>
      </c>
      <c r="H201">
        <v>1</v>
      </c>
      <c r="I201" s="2">
        <v>6</v>
      </c>
      <c r="J201" t="str">
        <f t="shared" si="46"/>
        <v>T-113361_Standard</v>
      </c>
      <c r="K201">
        <f t="shared" si="47"/>
        <v>1</v>
      </c>
      <c r="L201"/>
      <c r="U201" s="2">
        <f t="shared" si="37"/>
        <v>1</v>
      </c>
      <c r="V201" s="6" t="s">
        <v>43</v>
      </c>
      <c r="W201" s="6" t="s">
        <v>176</v>
      </c>
      <c r="X201" s="10" t="s">
        <v>108</v>
      </c>
      <c r="Y201" s="10">
        <v>1</v>
      </c>
      <c r="Z201" s="10"/>
      <c r="AA201" s="10" t="s">
        <v>131</v>
      </c>
      <c r="AB201" s="40">
        <v>6</v>
      </c>
      <c r="AC201" s="40">
        <v>160</v>
      </c>
      <c r="AD201" s="41">
        <v>895</v>
      </c>
      <c r="AE201" s="15" t="s">
        <v>130</v>
      </c>
      <c r="AF201" s="11">
        <v>6.569</v>
      </c>
      <c r="AG201" s="8">
        <f t="shared" si="38"/>
        <v>6.569</v>
      </c>
      <c r="AH201" s="8">
        <f t="shared" si="41"/>
        <v>6.8735999999999997</v>
      </c>
      <c r="AI201" s="8">
        <f t="shared" si="39"/>
        <v>6.8735999999999997</v>
      </c>
      <c r="AJ201" s="8">
        <f t="shared" si="40"/>
        <v>1.0463693103973206</v>
      </c>
      <c r="AK201" s="8"/>
      <c r="AL201">
        <v>2</v>
      </c>
      <c r="AQ201" s="12"/>
    </row>
    <row r="202" spans="1:43" x14ac:dyDescent="0.3">
      <c r="A202">
        <v>114</v>
      </c>
      <c r="B202">
        <v>201</v>
      </c>
      <c r="C202" s="2">
        <v>2</v>
      </c>
      <c r="D202" s="6" t="s">
        <v>320</v>
      </c>
      <c r="E202">
        <v>1</v>
      </c>
      <c r="F202" s="2">
        <v>8</v>
      </c>
      <c r="G202" t="s">
        <v>217</v>
      </c>
      <c r="H202">
        <v>1</v>
      </c>
      <c r="I202" s="2">
        <v>4</v>
      </c>
      <c r="J202" t="str">
        <f t="shared" si="46"/>
        <v>T-113546_Standard</v>
      </c>
      <c r="K202">
        <f t="shared" si="47"/>
        <v>1</v>
      </c>
      <c r="L202"/>
      <c r="U202" s="2">
        <f t="shared" si="37"/>
        <v>1</v>
      </c>
      <c r="V202" s="6" t="s">
        <v>222</v>
      </c>
      <c r="W202" s="6" t="s">
        <v>223</v>
      </c>
      <c r="X202" s="10" t="s">
        <v>108</v>
      </c>
      <c r="Y202" s="10">
        <v>1</v>
      </c>
      <c r="Z202" s="10"/>
      <c r="AA202" s="10" t="s">
        <v>131</v>
      </c>
      <c r="AB202" s="40">
        <v>6</v>
      </c>
      <c r="AC202" s="40">
        <v>160</v>
      </c>
      <c r="AD202" s="41">
        <v>907</v>
      </c>
      <c r="AE202" s="15" t="s">
        <v>130</v>
      </c>
      <c r="AF202" s="11">
        <v>6.7249999999999996</v>
      </c>
      <c r="AG202" s="8">
        <f t="shared" si="38"/>
        <v>6.7249999999999996</v>
      </c>
      <c r="AH202" s="8">
        <f t="shared" si="41"/>
        <v>6.9657600000000004</v>
      </c>
      <c r="AI202" s="8">
        <f t="shared" si="39"/>
        <v>6.9657600000000004</v>
      </c>
      <c r="AJ202" s="8">
        <f t="shared" si="40"/>
        <v>1.0358007434944239</v>
      </c>
      <c r="AK202" s="8"/>
      <c r="AL202" s="12">
        <v>2</v>
      </c>
      <c r="AQ202" s="12"/>
    </row>
    <row r="203" spans="1:43" x14ac:dyDescent="0.3">
      <c r="A203">
        <v>119</v>
      </c>
      <c r="B203">
        <v>202</v>
      </c>
      <c r="C203" s="2">
        <v>2</v>
      </c>
      <c r="D203" s="6" t="s">
        <v>320</v>
      </c>
      <c r="E203">
        <v>1</v>
      </c>
      <c r="F203" s="2">
        <v>9</v>
      </c>
      <c r="G203" t="s">
        <v>228</v>
      </c>
      <c r="H203">
        <v>1</v>
      </c>
      <c r="I203" s="2">
        <v>3</v>
      </c>
      <c r="J203" t="str">
        <f t="shared" si="46"/>
        <v>T-113408_Standard</v>
      </c>
      <c r="K203">
        <f t="shared" si="47"/>
        <v>1</v>
      </c>
      <c r="L203"/>
      <c r="U203" s="2">
        <f t="shared" si="37"/>
        <v>1</v>
      </c>
      <c r="V203" s="6" t="s">
        <v>233</v>
      </c>
      <c r="W203" s="6" t="s">
        <v>234</v>
      </c>
      <c r="X203" s="10" t="s">
        <v>108</v>
      </c>
      <c r="Y203" s="10">
        <v>1</v>
      </c>
      <c r="Z203" s="10"/>
      <c r="AA203" s="10" t="s">
        <v>131</v>
      </c>
      <c r="AB203" s="40">
        <v>6</v>
      </c>
      <c r="AC203" s="40">
        <v>160</v>
      </c>
      <c r="AD203" s="41">
        <v>907</v>
      </c>
      <c r="AE203" s="15" t="s">
        <v>130</v>
      </c>
      <c r="AF203" s="11">
        <v>6.7249999999999996</v>
      </c>
      <c r="AG203" s="8">
        <f t="shared" si="38"/>
        <v>6.7249999999999996</v>
      </c>
      <c r="AH203" s="8">
        <f t="shared" si="41"/>
        <v>6.9657600000000004</v>
      </c>
      <c r="AI203" s="8">
        <f t="shared" si="39"/>
        <v>6.9657600000000004</v>
      </c>
      <c r="AJ203" s="8">
        <f t="shared" si="40"/>
        <v>1.0358007434944239</v>
      </c>
      <c r="AK203" s="8"/>
      <c r="AL203" s="12">
        <v>2</v>
      </c>
    </row>
    <row r="204" spans="1:43" x14ac:dyDescent="0.3">
      <c r="A204">
        <v>90</v>
      </c>
      <c r="B204">
        <v>203</v>
      </c>
      <c r="C204" s="2">
        <v>2</v>
      </c>
      <c r="D204" s="6" t="s">
        <v>320</v>
      </c>
      <c r="E204">
        <v>1</v>
      </c>
      <c r="F204" s="2">
        <v>5</v>
      </c>
      <c r="G204" t="s">
        <v>178</v>
      </c>
      <c r="H204">
        <v>1</v>
      </c>
      <c r="I204" s="2">
        <v>4</v>
      </c>
      <c r="J204" t="str">
        <f t="shared" si="46"/>
        <v>T-113413_Standard</v>
      </c>
      <c r="K204">
        <f t="shared" si="47"/>
        <v>1</v>
      </c>
      <c r="L204"/>
      <c r="U204" s="2">
        <f t="shared" si="37"/>
        <v>1</v>
      </c>
      <c r="V204" s="6" t="s">
        <v>181</v>
      </c>
      <c r="W204" s="6" t="s">
        <v>182</v>
      </c>
      <c r="X204" s="10" t="s">
        <v>108</v>
      </c>
      <c r="Y204" s="10">
        <v>1</v>
      </c>
      <c r="Z204" s="10"/>
      <c r="AA204" s="10" t="s">
        <v>131</v>
      </c>
      <c r="AB204" s="40">
        <v>6</v>
      </c>
      <c r="AC204" s="40">
        <v>160</v>
      </c>
      <c r="AD204" s="41">
        <v>909</v>
      </c>
      <c r="AE204" s="15" t="s">
        <v>130</v>
      </c>
      <c r="AF204" s="11">
        <v>6.7549999999999999</v>
      </c>
      <c r="AG204" s="8">
        <f t="shared" si="38"/>
        <v>6.7549999999999999</v>
      </c>
      <c r="AH204" s="8">
        <f t="shared" si="41"/>
        <v>6.9811199999999998</v>
      </c>
      <c r="AI204" s="8">
        <f t="shared" si="39"/>
        <v>6.9811199999999998</v>
      </c>
      <c r="AJ204" s="8">
        <f t="shared" si="40"/>
        <v>1.0334744633604738</v>
      </c>
      <c r="AK204" s="8"/>
      <c r="AL204">
        <v>2</v>
      </c>
      <c r="AQ204" s="12"/>
    </row>
    <row r="205" spans="1:43" x14ac:dyDescent="0.3">
      <c r="A205">
        <v>97</v>
      </c>
      <c r="B205">
        <v>204</v>
      </c>
      <c r="C205" s="2">
        <v>2</v>
      </c>
      <c r="D205" s="6" t="s">
        <v>320</v>
      </c>
      <c r="E205">
        <v>1</v>
      </c>
      <c r="F205" s="2">
        <v>6</v>
      </c>
      <c r="G205" t="s">
        <v>189</v>
      </c>
      <c r="H205">
        <v>1</v>
      </c>
      <c r="I205" s="2">
        <v>3</v>
      </c>
      <c r="J205" t="str">
        <f t="shared" si="46"/>
        <v>T-113413_Standard</v>
      </c>
      <c r="K205">
        <f t="shared" si="47"/>
        <v>1</v>
      </c>
      <c r="L205"/>
      <c r="U205" s="2">
        <f t="shared" si="37"/>
        <v>1</v>
      </c>
      <c r="V205" s="6" t="s">
        <v>194</v>
      </c>
      <c r="W205" s="6" t="s">
        <v>182</v>
      </c>
      <c r="X205" s="10" t="s">
        <v>108</v>
      </c>
      <c r="Y205" s="10">
        <v>1</v>
      </c>
      <c r="Z205" s="10"/>
      <c r="AA205" s="10" t="s">
        <v>131</v>
      </c>
      <c r="AB205" s="40">
        <v>6</v>
      </c>
      <c r="AC205" s="40">
        <v>160</v>
      </c>
      <c r="AD205" s="41">
        <v>909</v>
      </c>
      <c r="AE205" s="15" t="s">
        <v>130</v>
      </c>
      <c r="AF205" s="11">
        <v>6.7549999999999999</v>
      </c>
      <c r="AG205" s="8">
        <f t="shared" si="38"/>
        <v>6.7549999999999999</v>
      </c>
      <c r="AH205" s="8">
        <f t="shared" si="41"/>
        <v>6.9811199999999998</v>
      </c>
      <c r="AI205" s="8">
        <f t="shared" si="39"/>
        <v>6.9811199999999998</v>
      </c>
      <c r="AJ205" s="8">
        <f t="shared" si="40"/>
        <v>1.0334744633604738</v>
      </c>
      <c r="AK205" s="8"/>
      <c r="AL205">
        <v>2</v>
      </c>
    </row>
    <row r="206" spans="1:43" x14ac:dyDescent="0.3">
      <c r="A206">
        <v>113</v>
      </c>
      <c r="B206">
        <v>205</v>
      </c>
      <c r="C206" s="2">
        <v>2</v>
      </c>
      <c r="D206" s="6" t="s">
        <v>320</v>
      </c>
      <c r="E206">
        <v>1</v>
      </c>
      <c r="F206" s="2">
        <v>8</v>
      </c>
      <c r="G206" t="s">
        <v>217</v>
      </c>
      <c r="H206">
        <v>1</v>
      </c>
      <c r="I206" s="2">
        <v>3</v>
      </c>
      <c r="J206" t="str">
        <f t="shared" si="46"/>
        <v>T-113413_Standard</v>
      </c>
      <c r="K206">
        <f t="shared" si="47"/>
        <v>1</v>
      </c>
      <c r="L206"/>
      <c r="U206" s="2">
        <f t="shared" si="37"/>
        <v>1</v>
      </c>
      <c r="V206" s="6" t="s">
        <v>221</v>
      </c>
      <c r="W206" s="6" t="s">
        <v>182</v>
      </c>
      <c r="X206" s="10" t="s">
        <v>108</v>
      </c>
      <c r="Y206" s="10">
        <v>1</v>
      </c>
      <c r="Z206" s="10"/>
      <c r="AA206" s="10" t="s">
        <v>131</v>
      </c>
      <c r="AB206" s="40">
        <v>6</v>
      </c>
      <c r="AC206" s="40">
        <v>160</v>
      </c>
      <c r="AD206" s="41">
        <v>909</v>
      </c>
      <c r="AE206" s="15" t="s">
        <v>130</v>
      </c>
      <c r="AF206" s="11">
        <v>6.7549999999999999</v>
      </c>
      <c r="AG206" s="8">
        <f t="shared" si="38"/>
        <v>6.7549999999999999</v>
      </c>
      <c r="AH206" s="8">
        <f t="shared" si="41"/>
        <v>6.9811199999999998</v>
      </c>
      <c r="AI206" s="8">
        <f t="shared" si="39"/>
        <v>6.9811199999999998</v>
      </c>
      <c r="AJ206" s="8">
        <f t="shared" si="40"/>
        <v>1.0334744633604738</v>
      </c>
      <c r="AK206" s="8"/>
      <c r="AL206">
        <v>2</v>
      </c>
    </row>
    <row r="207" spans="1:43" x14ac:dyDescent="0.3">
      <c r="A207">
        <v>122</v>
      </c>
      <c r="B207">
        <v>206</v>
      </c>
      <c r="C207" s="2">
        <v>2</v>
      </c>
      <c r="D207" s="6" t="s">
        <v>320</v>
      </c>
      <c r="E207">
        <v>1</v>
      </c>
      <c r="F207" s="2">
        <v>9</v>
      </c>
      <c r="G207" t="s">
        <v>228</v>
      </c>
      <c r="H207">
        <v>1</v>
      </c>
      <c r="I207" s="2">
        <v>6</v>
      </c>
      <c r="J207" t="str">
        <f t="shared" si="46"/>
        <v>T-113413_Standard</v>
      </c>
      <c r="K207">
        <f t="shared" si="47"/>
        <v>1</v>
      </c>
      <c r="L207"/>
      <c r="U207" s="2">
        <f t="shared" si="37"/>
        <v>1</v>
      </c>
      <c r="V207" s="6" t="s">
        <v>238</v>
      </c>
      <c r="W207" s="6" t="s">
        <v>182</v>
      </c>
      <c r="X207" s="10" t="s">
        <v>108</v>
      </c>
      <c r="Y207" s="10">
        <v>1</v>
      </c>
      <c r="Z207" s="10"/>
      <c r="AA207" s="10" t="s">
        <v>131</v>
      </c>
      <c r="AB207" s="40">
        <v>6</v>
      </c>
      <c r="AC207" s="40">
        <v>160</v>
      </c>
      <c r="AD207" s="41">
        <v>909</v>
      </c>
      <c r="AE207" s="15" t="s">
        <v>130</v>
      </c>
      <c r="AF207" s="11">
        <v>6.7549999999999999</v>
      </c>
      <c r="AG207" s="8">
        <f t="shared" si="38"/>
        <v>6.7549999999999999</v>
      </c>
      <c r="AH207" s="8">
        <f t="shared" si="41"/>
        <v>6.9811199999999998</v>
      </c>
      <c r="AI207" s="8">
        <f t="shared" si="39"/>
        <v>6.9811199999999998</v>
      </c>
      <c r="AJ207" s="8">
        <f t="shared" si="40"/>
        <v>1.0334744633604738</v>
      </c>
      <c r="AK207" s="8"/>
      <c r="AL207">
        <v>2</v>
      </c>
    </row>
    <row r="208" spans="1:43" x14ac:dyDescent="0.3">
      <c r="A208">
        <v>59</v>
      </c>
      <c r="B208">
        <v>207</v>
      </c>
      <c r="C208" s="2">
        <v>2</v>
      </c>
      <c r="D208" s="6" t="s">
        <v>320</v>
      </c>
      <c r="E208">
        <v>1</v>
      </c>
      <c r="F208" s="2">
        <v>1</v>
      </c>
      <c r="G208" t="s">
        <v>137</v>
      </c>
      <c r="H208">
        <v>1</v>
      </c>
      <c r="I208" s="2">
        <v>5</v>
      </c>
      <c r="J208" t="str">
        <f t="shared" si="46"/>
        <v>T-113414_Standard</v>
      </c>
      <c r="K208">
        <f t="shared" si="47"/>
        <v>1</v>
      </c>
      <c r="L208"/>
      <c r="U208" s="2">
        <f t="shared" si="37"/>
        <v>1</v>
      </c>
      <c r="V208" s="6" t="s">
        <v>146</v>
      </c>
      <c r="W208" s="6" t="s">
        <v>147</v>
      </c>
      <c r="X208" s="10" t="s">
        <v>108</v>
      </c>
      <c r="Y208" s="10">
        <v>1</v>
      </c>
      <c r="Z208" s="10"/>
      <c r="AA208" s="10" t="s">
        <v>131</v>
      </c>
      <c r="AB208" s="40">
        <v>6</v>
      </c>
      <c r="AC208" s="40">
        <v>160</v>
      </c>
      <c r="AD208" s="41">
        <v>1000</v>
      </c>
      <c r="AE208" s="15" t="s">
        <v>130</v>
      </c>
      <c r="AF208" s="11">
        <v>7.6929999999999996</v>
      </c>
      <c r="AG208" s="8">
        <f t="shared" si="38"/>
        <v>7.6929999999999996</v>
      </c>
      <c r="AH208" s="8">
        <f t="shared" si="41"/>
        <v>7.68</v>
      </c>
      <c r="AI208" s="8">
        <f t="shared" si="39"/>
        <v>7.68</v>
      </c>
      <c r="AJ208" s="8">
        <f t="shared" si="40"/>
        <v>0.99831015208631224</v>
      </c>
      <c r="AK208" s="8"/>
      <c r="AL208">
        <v>2</v>
      </c>
      <c r="AQ208" s="12"/>
    </row>
    <row r="209" spans="1:43" x14ac:dyDescent="0.3">
      <c r="A209">
        <v>83</v>
      </c>
      <c r="B209">
        <v>208</v>
      </c>
      <c r="C209" s="2">
        <v>2</v>
      </c>
      <c r="D209" s="6" t="s">
        <v>320</v>
      </c>
      <c r="E209">
        <v>1</v>
      </c>
      <c r="F209" s="2">
        <v>4</v>
      </c>
      <c r="G209" t="s">
        <v>171</v>
      </c>
      <c r="H209">
        <v>1</v>
      </c>
      <c r="I209" s="2">
        <v>5</v>
      </c>
      <c r="J209" t="str">
        <f t="shared" si="46"/>
        <v>T-113414_Standard</v>
      </c>
      <c r="K209">
        <f t="shared" si="47"/>
        <v>1</v>
      </c>
      <c r="L209"/>
      <c r="U209" s="2">
        <f t="shared" si="37"/>
        <v>1</v>
      </c>
      <c r="V209" s="6" t="s">
        <v>42</v>
      </c>
      <c r="W209" s="6" t="s">
        <v>147</v>
      </c>
      <c r="X209" s="10" t="s">
        <v>108</v>
      </c>
      <c r="Y209" s="10">
        <v>1</v>
      </c>
      <c r="Z209" s="10"/>
      <c r="AA209" s="10" t="s">
        <v>131</v>
      </c>
      <c r="AB209" s="40">
        <v>6</v>
      </c>
      <c r="AC209" s="40">
        <v>160</v>
      </c>
      <c r="AD209" s="41">
        <v>1000</v>
      </c>
      <c r="AE209" s="15" t="s">
        <v>130</v>
      </c>
      <c r="AF209" s="11">
        <v>7.6929999999999996</v>
      </c>
      <c r="AG209" s="8">
        <f t="shared" si="38"/>
        <v>7.6929999999999996</v>
      </c>
      <c r="AH209" s="8">
        <f t="shared" si="41"/>
        <v>7.68</v>
      </c>
      <c r="AI209" s="8">
        <f t="shared" si="39"/>
        <v>7.68</v>
      </c>
      <c r="AJ209" s="8">
        <f t="shared" si="40"/>
        <v>0.99831015208631224</v>
      </c>
      <c r="AK209" s="8"/>
      <c r="AL209">
        <v>2</v>
      </c>
      <c r="AQ209" s="12"/>
    </row>
    <row r="210" spans="1:43" x14ac:dyDescent="0.3">
      <c r="A210">
        <v>105</v>
      </c>
      <c r="B210">
        <v>209</v>
      </c>
      <c r="C210" s="2">
        <v>2</v>
      </c>
      <c r="D210" s="6" t="s">
        <v>320</v>
      </c>
      <c r="E210">
        <v>1</v>
      </c>
      <c r="F210" s="2">
        <v>7</v>
      </c>
      <c r="G210" t="s">
        <v>202</v>
      </c>
      <c r="H210">
        <v>1</v>
      </c>
      <c r="I210" s="2">
        <v>3</v>
      </c>
      <c r="J210" t="str">
        <f t="shared" si="46"/>
        <v>T-113414_Standard</v>
      </c>
      <c r="K210">
        <f t="shared" si="47"/>
        <v>1</v>
      </c>
      <c r="L210"/>
      <c r="U210" s="2">
        <f t="shared" si="37"/>
        <v>1</v>
      </c>
      <c r="V210" s="6" t="s">
        <v>207</v>
      </c>
      <c r="W210" s="6" t="s">
        <v>147</v>
      </c>
      <c r="X210" s="10" t="s">
        <v>108</v>
      </c>
      <c r="Y210" s="10">
        <v>1</v>
      </c>
      <c r="Z210" s="10"/>
      <c r="AA210" s="10" t="s">
        <v>131</v>
      </c>
      <c r="AB210" s="40">
        <v>6</v>
      </c>
      <c r="AC210" s="40">
        <v>160</v>
      </c>
      <c r="AD210" s="41">
        <v>1000</v>
      </c>
      <c r="AE210" s="15" t="s">
        <v>130</v>
      </c>
      <c r="AF210" s="11">
        <v>7.6929999999999996</v>
      </c>
      <c r="AG210" s="8">
        <f t="shared" si="38"/>
        <v>7.6929999999999996</v>
      </c>
      <c r="AH210" s="8">
        <f t="shared" si="41"/>
        <v>7.68</v>
      </c>
      <c r="AI210" s="8">
        <f t="shared" si="39"/>
        <v>7.68</v>
      </c>
      <c r="AJ210" s="8">
        <f t="shared" si="40"/>
        <v>0.99831015208631224</v>
      </c>
      <c r="AK210" s="8"/>
      <c r="AL210" s="12">
        <v>2</v>
      </c>
    </row>
    <row r="211" spans="1:43" x14ac:dyDescent="0.3">
      <c r="A211">
        <v>126</v>
      </c>
      <c r="B211">
        <v>210</v>
      </c>
      <c r="C211" s="2">
        <v>2</v>
      </c>
      <c r="D211" s="6" t="s">
        <v>320</v>
      </c>
      <c r="E211">
        <v>1</v>
      </c>
      <c r="F211" s="2">
        <v>10</v>
      </c>
      <c r="G211" t="s">
        <v>239</v>
      </c>
      <c r="H211">
        <v>1</v>
      </c>
      <c r="I211" s="2">
        <v>4</v>
      </c>
      <c r="J211" t="str">
        <f t="shared" si="46"/>
        <v>T-113414_Standard</v>
      </c>
      <c r="K211">
        <f t="shared" si="47"/>
        <v>1</v>
      </c>
      <c r="L211"/>
      <c r="U211" s="2">
        <f t="shared" si="37"/>
        <v>1</v>
      </c>
      <c r="V211" s="6" t="s">
        <v>246</v>
      </c>
      <c r="W211" s="6" t="s">
        <v>147</v>
      </c>
      <c r="X211" s="10" t="s">
        <v>108</v>
      </c>
      <c r="Y211" s="10">
        <v>1</v>
      </c>
      <c r="Z211" s="10"/>
      <c r="AA211" s="10" t="s">
        <v>131</v>
      </c>
      <c r="AB211" s="40">
        <v>6</v>
      </c>
      <c r="AC211" s="40">
        <v>160</v>
      </c>
      <c r="AD211" s="40">
        <v>1000</v>
      </c>
      <c r="AE211" s="15" t="s">
        <v>130</v>
      </c>
      <c r="AF211" s="11">
        <v>7.6929999999999996</v>
      </c>
      <c r="AG211" s="8">
        <f t="shared" si="38"/>
        <v>7.6929999999999996</v>
      </c>
      <c r="AH211" s="8">
        <f t="shared" si="41"/>
        <v>7.68</v>
      </c>
      <c r="AI211" s="8">
        <f t="shared" si="39"/>
        <v>7.68</v>
      </c>
      <c r="AJ211" s="8">
        <f t="shared" si="40"/>
        <v>0.99831015208631224</v>
      </c>
      <c r="AK211" s="8"/>
      <c r="AL211">
        <v>2</v>
      </c>
    </row>
    <row r="212" spans="1:43" x14ac:dyDescent="0.3">
      <c r="A212">
        <v>135</v>
      </c>
      <c r="B212">
        <v>211</v>
      </c>
      <c r="C212" s="2">
        <v>2</v>
      </c>
      <c r="D212" s="6" t="s">
        <v>320</v>
      </c>
      <c r="E212">
        <v>1</v>
      </c>
      <c r="F212" s="2">
        <v>11</v>
      </c>
      <c r="G212" t="s">
        <v>254</v>
      </c>
      <c r="H212">
        <v>1</v>
      </c>
      <c r="I212" s="2">
        <v>4</v>
      </c>
      <c r="J212" t="str">
        <f t="shared" si="46"/>
        <v>T-113414_Standard</v>
      </c>
      <c r="K212">
        <f t="shared" si="47"/>
        <v>1</v>
      </c>
      <c r="L212"/>
      <c r="U212" s="2">
        <f t="shared" si="37"/>
        <v>1</v>
      </c>
      <c r="V212" s="6" t="s">
        <v>261</v>
      </c>
      <c r="W212" s="6" t="s">
        <v>147</v>
      </c>
      <c r="X212" s="10" t="s">
        <v>108</v>
      </c>
      <c r="Y212" s="10">
        <v>1</v>
      </c>
      <c r="Z212" s="10"/>
      <c r="AA212" s="10" t="s">
        <v>131</v>
      </c>
      <c r="AB212" s="40">
        <v>6</v>
      </c>
      <c r="AC212" s="40">
        <v>160</v>
      </c>
      <c r="AD212" s="40">
        <v>1000</v>
      </c>
      <c r="AE212" s="15" t="s">
        <v>130</v>
      </c>
      <c r="AF212" s="11">
        <v>7.6929999999999996</v>
      </c>
      <c r="AG212" s="8">
        <f t="shared" si="38"/>
        <v>7.6929999999999996</v>
      </c>
      <c r="AH212" s="8">
        <f t="shared" si="41"/>
        <v>7.68</v>
      </c>
      <c r="AI212" s="8">
        <f t="shared" si="39"/>
        <v>7.68</v>
      </c>
      <c r="AJ212" s="8">
        <f t="shared" si="40"/>
        <v>0.99831015208631224</v>
      </c>
      <c r="AK212" s="8"/>
      <c r="AL212">
        <v>2</v>
      </c>
    </row>
    <row r="213" spans="1:43" x14ac:dyDescent="0.3">
      <c r="A213">
        <v>143</v>
      </c>
      <c r="B213">
        <v>212</v>
      </c>
      <c r="C213" s="2">
        <v>2</v>
      </c>
      <c r="D213" s="6" t="s">
        <v>320</v>
      </c>
      <c r="E213">
        <v>1</v>
      </c>
      <c r="F213" s="2">
        <v>12</v>
      </c>
      <c r="G213" t="s">
        <v>270</v>
      </c>
      <c r="H213">
        <v>1</v>
      </c>
      <c r="I213" s="2">
        <v>1</v>
      </c>
      <c r="J213" t="s">
        <v>271</v>
      </c>
      <c r="K213">
        <v>1</v>
      </c>
      <c r="L213" s="2">
        <v>4</v>
      </c>
      <c r="M213" t="str">
        <f>W213</f>
        <v>T-113414_Standard</v>
      </c>
      <c r="N213">
        <f>Y213</f>
        <v>1</v>
      </c>
      <c r="U213" s="2">
        <f t="shared" si="37"/>
        <v>1</v>
      </c>
      <c r="V213" s="6" t="s">
        <v>278</v>
      </c>
      <c r="W213" s="6" t="s">
        <v>147</v>
      </c>
      <c r="X213" s="10" t="s">
        <v>108</v>
      </c>
      <c r="Y213" s="10">
        <v>1</v>
      </c>
      <c r="Z213" s="10"/>
      <c r="AA213" s="10" t="s">
        <v>131</v>
      </c>
      <c r="AB213" s="40">
        <v>6</v>
      </c>
      <c r="AC213" s="40">
        <v>160</v>
      </c>
      <c r="AD213" s="40">
        <v>1000</v>
      </c>
      <c r="AE213" s="15" t="s">
        <v>130</v>
      </c>
      <c r="AF213" s="11">
        <v>7.6929999999999996</v>
      </c>
      <c r="AG213" s="8">
        <f t="shared" si="38"/>
        <v>7.6929999999999996</v>
      </c>
      <c r="AH213" s="8">
        <f t="shared" si="41"/>
        <v>7.68</v>
      </c>
      <c r="AI213" s="8">
        <f t="shared" si="39"/>
        <v>7.68</v>
      </c>
      <c r="AJ213" s="8">
        <f t="shared" si="40"/>
        <v>0.99831015208631224</v>
      </c>
      <c r="AK213" s="8"/>
      <c r="AL213" s="12">
        <v>2</v>
      </c>
    </row>
    <row r="214" spans="1:43" x14ac:dyDescent="0.3">
      <c r="A214">
        <v>148</v>
      </c>
      <c r="B214">
        <v>213</v>
      </c>
      <c r="C214" s="2">
        <v>2</v>
      </c>
      <c r="D214" s="6" t="s">
        <v>320</v>
      </c>
      <c r="E214">
        <v>1</v>
      </c>
      <c r="F214" s="2">
        <v>12</v>
      </c>
      <c r="G214" t="s">
        <v>270</v>
      </c>
      <c r="H214">
        <v>1</v>
      </c>
      <c r="I214" s="2">
        <v>2</v>
      </c>
      <c r="J214" t="s">
        <v>283</v>
      </c>
      <c r="K214">
        <v>1</v>
      </c>
      <c r="L214" s="2">
        <v>3</v>
      </c>
      <c r="M214" t="str">
        <f>W214</f>
        <v>T-113414_Standard</v>
      </c>
      <c r="N214">
        <f>Y214</f>
        <v>1</v>
      </c>
      <c r="U214" s="2">
        <f t="shared" si="37"/>
        <v>1</v>
      </c>
      <c r="V214" s="6" t="s">
        <v>288</v>
      </c>
      <c r="W214" s="6" t="s">
        <v>147</v>
      </c>
      <c r="X214" s="10" t="s">
        <v>108</v>
      </c>
      <c r="Y214" s="10">
        <v>1</v>
      </c>
      <c r="Z214" s="10"/>
      <c r="AA214" s="10" t="s">
        <v>131</v>
      </c>
      <c r="AB214" s="40">
        <v>6</v>
      </c>
      <c r="AC214" s="40">
        <v>160</v>
      </c>
      <c r="AD214" s="40">
        <v>1000</v>
      </c>
      <c r="AE214" s="15" t="s">
        <v>130</v>
      </c>
      <c r="AF214" s="11">
        <v>7.6929999999999996</v>
      </c>
      <c r="AG214" s="8">
        <f t="shared" si="38"/>
        <v>7.6929999999999996</v>
      </c>
      <c r="AH214" s="8">
        <f t="shared" si="41"/>
        <v>7.68</v>
      </c>
      <c r="AI214" s="8">
        <f t="shared" si="39"/>
        <v>7.68</v>
      </c>
      <c r="AJ214" s="8">
        <f t="shared" si="40"/>
        <v>0.99831015208631224</v>
      </c>
      <c r="AK214" s="8"/>
      <c r="AL214" s="12">
        <v>2</v>
      </c>
    </row>
    <row r="215" spans="1:43" x14ac:dyDescent="0.3">
      <c r="A215">
        <v>134</v>
      </c>
      <c r="B215">
        <v>214</v>
      </c>
      <c r="C215" s="2">
        <v>2</v>
      </c>
      <c r="D215" s="6" t="s">
        <v>320</v>
      </c>
      <c r="E215">
        <v>1</v>
      </c>
      <c r="F215" s="2">
        <v>11</v>
      </c>
      <c r="G215" t="s">
        <v>254</v>
      </c>
      <c r="H215">
        <v>1</v>
      </c>
      <c r="I215" s="2">
        <v>3</v>
      </c>
      <c r="J215" t="str">
        <f t="shared" ref="J215:J226" si="48">W215</f>
        <v>T-113471_Standard</v>
      </c>
      <c r="K215">
        <f t="shared" ref="K215:K226" si="49">Y215</f>
        <v>1</v>
      </c>
      <c r="L215"/>
      <c r="U215" s="2">
        <f t="shared" si="37"/>
        <v>1</v>
      </c>
      <c r="V215" s="6" t="s">
        <v>259</v>
      </c>
      <c r="W215" s="6" t="s">
        <v>260</v>
      </c>
      <c r="X215" s="10" t="s">
        <v>108</v>
      </c>
      <c r="Y215" s="10">
        <v>1</v>
      </c>
      <c r="Z215" s="10"/>
      <c r="AA215" s="10" t="s">
        <v>131</v>
      </c>
      <c r="AB215" s="40">
        <v>6</v>
      </c>
      <c r="AC215" s="40">
        <v>160</v>
      </c>
      <c r="AD215" s="41">
        <v>1187</v>
      </c>
      <c r="AE215" s="15" t="s">
        <v>130</v>
      </c>
      <c r="AF215" s="11">
        <v>8.718</v>
      </c>
      <c r="AG215" s="8">
        <f t="shared" si="38"/>
        <v>8.718</v>
      </c>
      <c r="AH215" s="8">
        <f t="shared" si="41"/>
        <v>9.1161600000000007</v>
      </c>
      <c r="AI215" s="8">
        <f t="shared" si="39"/>
        <v>9.1161600000000007</v>
      </c>
      <c r="AJ215" s="8">
        <f t="shared" si="40"/>
        <v>1.0456710254645563</v>
      </c>
      <c r="AK215" s="8"/>
      <c r="AL215">
        <v>2</v>
      </c>
    </row>
    <row r="216" spans="1:43" x14ac:dyDescent="0.3">
      <c r="A216">
        <v>138</v>
      </c>
      <c r="B216">
        <v>215</v>
      </c>
      <c r="C216" s="2">
        <v>2</v>
      </c>
      <c r="D216" s="6" t="s">
        <v>320</v>
      </c>
      <c r="E216">
        <v>1</v>
      </c>
      <c r="F216" s="2">
        <v>11</v>
      </c>
      <c r="G216" t="s">
        <v>254</v>
      </c>
      <c r="H216">
        <v>1</v>
      </c>
      <c r="I216" s="2">
        <v>7</v>
      </c>
      <c r="J216" t="str">
        <f t="shared" si="48"/>
        <v>T-113486_Standard</v>
      </c>
      <c r="K216">
        <f t="shared" si="49"/>
        <v>1</v>
      </c>
      <c r="L216"/>
      <c r="U216" s="2">
        <f t="shared" si="37"/>
        <v>1</v>
      </c>
      <c r="V216" s="6" t="s">
        <v>266</v>
      </c>
      <c r="W216" s="6" t="s">
        <v>267</v>
      </c>
      <c r="X216" s="10" t="s">
        <v>108</v>
      </c>
      <c r="Y216" s="10">
        <v>1</v>
      </c>
      <c r="Z216" s="10"/>
      <c r="AA216" s="10" t="s">
        <v>131</v>
      </c>
      <c r="AB216" s="40">
        <v>6</v>
      </c>
      <c r="AC216" s="40">
        <v>160</v>
      </c>
      <c r="AD216" s="41">
        <v>1187</v>
      </c>
      <c r="AE216" s="15" t="s">
        <v>130</v>
      </c>
      <c r="AF216" s="11">
        <v>8.718</v>
      </c>
      <c r="AG216" s="8">
        <f t="shared" si="38"/>
        <v>8.718</v>
      </c>
      <c r="AH216" s="8">
        <f t="shared" si="41"/>
        <v>9.1161600000000007</v>
      </c>
      <c r="AI216" s="8">
        <f t="shared" si="39"/>
        <v>9.1161600000000007</v>
      </c>
      <c r="AJ216" s="8">
        <f t="shared" si="40"/>
        <v>1.0456710254645563</v>
      </c>
      <c r="AK216" s="8"/>
      <c r="AL216" s="12">
        <v>2</v>
      </c>
    </row>
    <row r="217" spans="1:43" x14ac:dyDescent="0.3">
      <c r="A217">
        <v>60</v>
      </c>
      <c r="B217">
        <v>216</v>
      </c>
      <c r="C217" s="2">
        <v>2</v>
      </c>
      <c r="D217" s="6" t="s">
        <v>320</v>
      </c>
      <c r="E217">
        <v>1</v>
      </c>
      <c r="F217" s="2">
        <v>1</v>
      </c>
      <c r="G217" t="s">
        <v>137</v>
      </c>
      <c r="H217">
        <v>1</v>
      </c>
      <c r="I217" s="2">
        <v>6</v>
      </c>
      <c r="J217" t="str">
        <f t="shared" si="48"/>
        <v>T-113428_Standard</v>
      </c>
      <c r="K217">
        <f t="shared" si="49"/>
        <v>1</v>
      </c>
      <c r="L217"/>
      <c r="U217" s="2">
        <f t="shared" si="37"/>
        <v>1</v>
      </c>
      <c r="V217" s="6" t="s">
        <v>148</v>
      </c>
      <c r="W217" s="6" t="s">
        <v>149</v>
      </c>
      <c r="X217" s="10" t="s">
        <v>108</v>
      </c>
      <c r="Y217" s="10">
        <v>1</v>
      </c>
      <c r="Z217" s="10"/>
      <c r="AA217" s="10" t="s">
        <v>131</v>
      </c>
      <c r="AB217" s="40">
        <v>6</v>
      </c>
      <c r="AC217" s="40">
        <v>160</v>
      </c>
      <c r="AD217" s="41">
        <v>1195</v>
      </c>
      <c r="AE217" s="15" t="s">
        <v>130</v>
      </c>
      <c r="AF217" s="11">
        <v>8.7430000000000003</v>
      </c>
      <c r="AG217" s="8">
        <f t="shared" si="38"/>
        <v>8.7430000000000003</v>
      </c>
      <c r="AH217" s="8">
        <f t="shared" si="41"/>
        <v>9.1776</v>
      </c>
      <c r="AI217" s="8">
        <f t="shared" si="39"/>
        <v>9.1776</v>
      </c>
      <c r="AJ217" s="8">
        <f t="shared" si="40"/>
        <v>1.0497083380990506</v>
      </c>
      <c r="AK217" s="8"/>
      <c r="AL217" s="12">
        <v>2</v>
      </c>
    </row>
    <row r="218" spans="1:43" x14ac:dyDescent="0.3">
      <c r="A218">
        <v>61</v>
      </c>
      <c r="B218">
        <v>217</v>
      </c>
      <c r="C218" s="2">
        <v>2</v>
      </c>
      <c r="D218" s="6" t="s">
        <v>320</v>
      </c>
      <c r="E218">
        <v>1</v>
      </c>
      <c r="F218" s="2">
        <v>1</v>
      </c>
      <c r="G218" t="s">
        <v>137</v>
      </c>
      <c r="H218">
        <v>1</v>
      </c>
      <c r="I218" s="2">
        <v>7</v>
      </c>
      <c r="J218" t="str">
        <f t="shared" si="48"/>
        <v>T-113339_Standard</v>
      </c>
      <c r="K218">
        <f t="shared" si="49"/>
        <v>1</v>
      </c>
      <c r="L218"/>
      <c r="U218" s="2">
        <f t="shared" si="37"/>
        <v>1</v>
      </c>
      <c r="V218" s="6" t="s">
        <v>150</v>
      </c>
      <c r="W218" s="6" t="s">
        <v>151</v>
      </c>
      <c r="X218" s="10" t="s">
        <v>108</v>
      </c>
      <c r="Y218" s="10">
        <v>1</v>
      </c>
      <c r="Z218" s="10"/>
      <c r="AA218" s="10" t="s">
        <v>131</v>
      </c>
      <c r="AB218" s="40">
        <v>6</v>
      </c>
      <c r="AC218" s="40">
        <v>160</v>
      </c>
      <c r="AD218" s="41">
        <v>1195</v>
      </c>
      <c r="AE218" s="15" t="s">
        <v>130</v>
      </c>
      <c r="AF218" s="11">
        <v>8.7430000000000003</v>
      </c>
      <c r="AG218" s="8">
        <f t="shared" si="38"/>
        <v>8.7430000000000003</v>
      </c>
      <c r="AH218" s="8">
        <f t="shared" si="41"/>
        <v>9.1776</v>
      </c>
      <c r="AI218" s="8">
        <f t="shared" si="39"/>
        <v>9.1776</v>
      </c>
      <c r="AJ218" s="8">
        <f t="shared" si="40"/>
        <v>1.0497083380990506</v>
      </c>
      <c r="AK218" s="8"/>
      <c r="AL218">
        <v>2</v>
      </c>
    </row>
    <row r="219" spans="1:43" x14ac:dyDescent="0.3">
      <c r="A219">
        <v>116</v>
      </c>
      <c r="B219">
        <v>218</v>
      </c>
      <c r="C219" s="2">
        <v>2</v>
      </c>
      <c r="D219" s="6" t="s">
        <v>320</v>
      </c>
      <c r="E219">
        <v>1</v>
      </c>
      <c r="F219" s="2">
        <v>8</v>
      </c>
      <c r="G219" t="s">
        <v>217</v>
      </c>
      <c r="H219">
        <v>1</v>
      </c>
      <c r="I219" s="2">
        <v>6</v>
      </c>
      <c r="J219" t="str">
        <f t="shared" si="48"/>
        <v>T-113544_Standard</v>
      </c>
      <c r="K219">
        <f t="shared" si="49"/>
        <v>1</v>
      </c>
      <c r="L219"/>
      <c r="U219" s="2">
        <f t="shared" si="37"/>
        <v>1</v>
      </c>
      <c r="V219" s="6" t="s">
        <v>226</v>
      </c>
      <c r="W219" s="6" t="s">
        <v>227</v>
      </c>
      <c r="X219" s="10" t="s">
        <v>108</v>
      </c>
      <c r="Y219" s="10">
        <v>1</v>
      </c>
      <c r="Z219" s="10"/>
      <c r="AA219" s="10" t="s">
        <v>131</v>
      </c>
      <c r="AB219" s="40">
        <v>6</v>
      </c>
      <c r="AC219" s="40">
        <v>160</v>
      </c>
      <c r="AD219" s="40">
        <v>1537</v>
      </c>
      <c r="AE219" s="15" t="s">
        <v>130</v>
      </c>
      <c r="AF219" s="11">
        <v>11.622999999999999</v>
      </c>
      <c r="AG219" s="8">
        <f t="shared" si="38"/>
        <v>11.622999999999999</v>
      </c>
      <c r="AH219" s="8">
        <f t="shared" si="41"/>
        <v>11.80416</v>
      </c>
      <c r="AI219" s="8">
        <f t="shared" si="39"/>
        <v>11.80416</v>
      </c>
      <c r="AJ219" s="8">
        <f t="shared" si="40"/>
        <v>1.0155863374343974</v>
      </c>
      <c r="AK219" s="8"/>
      <c r="AL219">
        <v>2</v>
      </c>
    </row>
    <row r="220" spans="1:43" x14ac:dyDescent="0.3">
      <c r="A220">
        <v>118</v>
      </c>
      <c r="B220">
        <v>219</v>
      </c>
      <c r="C220" s="2">
        <v>2</v>
      </c>
      <c r="D220" s="6" t="s">
        <v>320</v>
      </c>
      <c r="E220">
        <v>1</v>
      </c>
      <c r="F220" s="2">
        <v>9</v>
      </c>
      <c r="G220" t="s">
        <v>228</v>
      </c>
      <c r="H220">
        <v>1</v>
      </c>
      <c r="I220" s="2">
        <v>2</v>
      </c>
      <c r="J220" t="str">
        <f t="shared" si="48"/>
        <v>T-113415_Standard</v>
      </c>
      <c r="K220">
        <f t="shared" si="49"/>
        <v>1</v>
      </c>
      <c r="L220"/>
      <c r="U220" s="2">
        <f t="shared" si="37"/>
        <v>1</v>
      </c>
      <c r="V220" s="6" t="s">
        <v>231</v>
      </c>
      <c r="W220" s="6" t="s">
        <v>232</v>
      </c>
      <c r="X220" s="10" t="s">
        <v>108</v>
      </c>
      <c r="Y220" s="10">
        <v>1</v>
      </c>
      <c r="Z220" s="10"/>
      <c r="AA220" s="10" t="s">
        <v>131</v>
      </c>
      <c r="AB220" s="40">
        <v>6</v>
      </c>
      <c r="AC220" s="40">
        <v>160</v>
      </c>
      <c r="AD220" s="40">
        <v>1537</v>
      </c>
      <c r="AE220" s="15" t="s">
        <v>130</v>
      </c>
      <c r="AF220" s="11">
        <v>11.622999999999999</v>
      </c>
      <c r="AG220" s="8">
        <f t="shared" si="38"/>
        <v>11.622999999999999</v>
      </c>
      <c r="AH220" s="8">
        <f t="shared" si="41"/>
        <v>11.80416</v>
      </c>
      <c r="AI220" s="8">
        <f t="shared" si="39"/>
        <v>11.80416</v>
      </c>
      <c r="AJ220" s="8">
        <f t="shared" si="40"/>
        <v>1.0155863374343974</v>
      </c>
      <c r="AK220" s="8"/>
      <c r="AL220">
        <v>2</v>
      </c>
      <c r="AQ220" s="12"/>
    </row>
    <row r="221" spans="1:43" x14ac:dyDescent="0.3">
      <c r="A221">
        <v>115</v>
      </c>
      <c r="B221">
        <v>220</v>
      </c>
      <c r="C221" s="2">
        <v>2</v>
      </c>
      <c r="D221" s="6" t="s">
        <v>320</v>
      </c>
      <c r="E221">
        <v>1</v>
      </c>
      <c r="F221" s="2">
        <v>8</v>
      </c>
      <c r="G221" t="s">
        <v>217</v>
      </c>
      <c r="H221">
        <v>1</v>
      </c>
      <c r="I221" s="2">
        <v>5</v>
      </c>
      <c r="J221" t="str">
        <f t="shared" si="48"/>
        <v>T-113543_Standard</v>
      </c>
      <c r="K221">
        <f t="shared" si="49"/>
        <v>1</v>
      </c>
      <c r="L221"/>
      <c r="U221" s="2">
        <f t="shared" si="37"/>
        <v>1</v>
      </c>
      <c r="V221" s="6" t="s">
        <v>224</v>
      </c>
      <c r="W221" s="6" t="s">
        <v>225</v>
      </c>
      <c r="X221" s="10" t="s">
        <v>108</v>
      </c>
      <c r="Y221" s="10">
        <v>1</v>
      </c>
      <c r="Z221" s="10"/>
      <c r="AA221" s="10" t="s">
        <v>131</v>
      </c>
      <c r="AB221" s="40">
        <v>6</v>
      </c>
      <c r="AC221" s="40">
        <v>160</v>
      </c>
      <c r="AD221" s="40">
        <v>1921</v>
      </c>
      <c r="AE221" s="15" t="s">
        <v>130</v>
      </c>
      <c r="AF221" s="11">
        <v>14.010999999999999</v>
      </c>
      <c r="AG221" s="8">
        <f t="shared" si="38"/>
        <v>14.010999999999999</v>
      </c>
      <c r="AH221" s="8">
        <f t="shared" si="41"/>
        <v>14.75328</v>
      </c>
      <c r="AI221" s="8">
        <f t="shared" si="39"/>
        <v>14.75328</v>
      </c>
      <c r="AJ221" s="8">
        <f t="shared" si="40"/>
        <v>1.0529783741346086</v>
      </c>
      <c r="AK221" s="8"/>
      <c r="AL221">
        <v>2</v>
      </c>
      <c r="AQ221" s="12"/>
    </row>
    <row r="222" spans="1:43" x14ac:dyDescent="0.3">
      <c r="A222">
        <v>121</v>
      </c>
      <c r="B222">
        <v>221</v>
      </c>
      <c r="C222" s="2">
        <v>2</v>
      </c>
      <c r="D222" s="6" t="s">
        <v>320</v>
      </c>
      <c r="E222">
        <v>1</v>
      </c>
      <c r="F222" s="2">
        <v>9</v>
      </c>
      <c r="G222" t="s">
        <v>228</v>
      </c>
      <c r="H222">
        <v>1</v>
      </c>
      <c r="I222" s="2">
        <v>5</v>
      </c>
      <c r="J222" t="str">
        <f t="shared" si="48"/>
        <v>T-113345_Standard</v>
      </c>
      <c r="K222">
        <f t="shared" si="49"/>
        <v>1</v>
      </c>
      <c r="L222"/>
      <c r="U222" s="2">
        <f t="shared" si="37"/>
        <v>1</v>
      </c>
      <c r="V222" s="6" t="s">
        <v>236</v>
      </c>
      <c r="W222" s="6" t="s">
        <v>237</v>
      </c>
      <c r="X222" s="10" t="s">
        <v>108</v>
      </c>
      <c r="Y222" s="10">
        <v>1</v>
      </c>
      <c r="Z222" s="10"/>
      <c r="AA222" s="10" t="s">
        <v>131</v>
      </c>
      <c r="AB222" s="40">
        <v>6</v>
      </c>
      <c r="AC222" s="40">
        <v>160</v>
      </c>
      <c r="AD222" s="40">
        <v>1921</v>
      </c>
      <c r="AE222" s="15" t="s">
        <v>130</v>
      </c>
      <c r="AF222" s="11">
        <v>14.010999999999999</v>
      </c>
      <c r="AG222" s="8">
        <f t="shared" si="38"/>
        <v>14.010999999999999</v>
      </c>
      <c r="AH222" s="8">
        <f t="shared" si="41"/>
        <v>14.75328</v>
      </c>
      <c r="AI222" s="8">
        <f t="shared" si="39"/>
        <v>14.75328</v>
      </c>
      <c r="AJ222" s="8">
        <f t="shared" si="40"/>
        <v>1.0529783741346086</v>
      </c>
      <c r="AK222" s="8"/>
      <c r="AL222" s="12">
        <v>2</v>
      </c>
    </row>
    <row r="223" spans="1:43" x14ac:dyDescent="0.3">
      <c r="A223">
        <v>88</v>
      </c>
      <c r="B223">
        <v>222</v>
      </c>
      <c r="C223" s="2">
        <v>2</v>
      </c>
      <c r="D223" s="6" t="s">
        <v>320</v>
      </c>
      <c r="E223">
        <v>1</v>
      </c>
      <c r="F223" s="2">
        <v>5</v>
      </c>
      <c r="G223" t="s">
        <v>178</v>
      </c>
      <c r="H223">
        <v>1</v>
      </c>
      <c r="I223" s="2">
        <v>2</v>
      </c>
      <c r="J223" t="str">
        <f t="shared" si="48"/>
        <v>T-113511_Standard</v>
      </c>
      <c r="K223">
        <f t="shared" si="49"/>
        <v>2</v>
      </c>
      <c r="L223"/>
      <c r="U223" s="2">
        <f t="shared" ref="U223:U286" si="50">PRODUCT(E223,H223,K223,N223,Q223)</f>
        <v>2</v>
      </c>
      <c r="V223" s="6" t="s">
        <v>56</v>
      </c>
      <c r="W223" s="6" t="s">
        <v>180</v>
      </c>
      <c r="X223" s="10" t="s">
        <v>108</v>
      </c>
      <c r="Y223" s="10">
        <v>2</v>
      </c>
      <c r="Z223" s="10"/>
      <c r="AA223" s="10" t="s">
        <v>131</v>
      </c>
      <c r="AB223" s="40">
        <v>6</v>
      </c>
      <c r="AC223" s="40">
        <v>160</v>
      </c>
      <c r="AD223" s="41">
        <v>1994</v>
      </c>
      <c r="AE223" s="15" t="s">
        <v>130</v>
      </c>
      <c r="AF223" s="11">
        <v>15.141999999999999</v>
      </c>
      <c r="AG223" s="8">
        <f t="shared" ref="AG223:AG286" si="51">AF223*U223</f>
        <v>30.283999999999999</v>
      </c>
      <c r="AH223" s="8">
        <f t="shared" si="41"/>
        <v>15.31392</v>
      </c>
      <c r="AI223" s="8">
        <f t="shared" ref="AI223:AI286" si="52">AH223*U223</f>
        <v>30.627839999999999</v>
      </c>
      <c r="AJ223" s="8">
        <f t="shared" ref="AJ223:AJ286" si="53">AI223/AG223</f>
        <v>1.0113538502179369</v>
      </c>
      <c r="AK223" s="8"/>
      <c r="AL223">
        <v>2</v>
      </c>
    </row>
    <row r="224" spans="1:43" x14ac:dyDescent="0.3">
      <c r="A224">
        <v>96</v>
      </c>
      <c r="B224">
        <v>223</v>
      </c>
      <c r="C224" s="2">
        <v>2</v>
      </c>
      <c r="D224" s="6" t="s">
        <v>320</v>
      </c>
      <c r="E224">
        <v>1</v>
      </c>
      <c r="F224" s="2">
        <v>6</v>
      </c>
      <c r="G224" t="s">
        <v>189</v>
      </c>
      <c r="H224">
        <v>1</v>
      </c>
      <c r="I224" s="2">
        <v>2</v>
      </c>
      <c r="J224" t="str">
        <f t="shared" si="48"/>
        <v>T-113343_Standard</v>
      </c>
      <c r="K224">
        <f t="shared" si="49"/>
        <v>2</v>
      </c>
      <c r="L224"/>
      <c r="U224" s="2">
        <f t="shared" si="50"/>
        <v>2</v>
      </c>
      <c r="V224" s="6" t="s">
        <v>192</v>
      </c>
      <c r="W224" s="6" t="s">
        <v>193</v>
      </c>
      <c r="X224" s="10" t="s">
        <v>108</v>
      </c>
      <c r="Y224" s="10">
        <v>2</v>
      </c>
      <c r="Z224" s="10"/>
      <c r="AA224" s="10" t="s">
        <v>131</v>
      </c>
      <c r="AB224" s="40">
        <v>6</v>
      </c>
      <c r="AC224" s="40">
        <v>160</v>
      </c>
      <c r="AD224" s="41">
        <v>1994</v>
      </c>
      <c r="AE224" s="15" t="s">
        <v>130</v>
      </c>
      <c r="AF224" s="11">
        <v>15.141999999999999</v>
      </c>
      <c r="AG224" s="8">
        <f t="shared" si="51"/>
        <v>30.283999999999999</v>
      </c>
      <c r="AH224" s="8">
        <f t="shared" ref="AH224:AH287" si="54">AB224*AC224*AD224*8/1000000</f>
        <v>15.31392</v>
      </c>
      <c r="AI224" s="8">
        <f t="shared" si="52"/>
        <v>30.627839999999999</v>
      </c>
      <c r="AJ224" s="8">
        <f t="shared" si="53"/>
        <v>1.0113538502179369</v>
      </c>
      <c r="AK224" s="8"/>
      <c r="AL224">
        <v>2</v>
      </c>
    </row>
    <row r="225" spans="1:43" x14ac:dyDescent="0.3">
      <c r="A225">
        <v>68</v>
      </c>
      <c r="B225">
        <v>224</v>
      </c>
      <c r="C225" s="2">
        <v>2</v>
      </c>
      <c r="D225" s="6" t="s">
        <v>320</v>
      </c>
      <c r="E225">
        <v>1</v>
      </c>
      <c r="F225" s="2">
        <v>2</v>
      </c>
      <c r="G225" t="s">
        <v>158</v>
      </c>
      <c r="H225">
        <v>1</v>
      </c>
      <c r="I225" s="2">
        <v>4</v>
      </c>
      <c r="J225" t="str">
        <f t="shared" si="48"/>
        <v>T-113509_Standard</v>
      </c>
      <c r="K225">
        <f t="shared" si="49"/>
        <v>1</v>
      </c>
      <c r="L225"/>
      <c r="U225" s="2">
        <f t="shared" si="50"/>
        <v>1</v>
      </c>
      <c r="V225" s="6" t="s">
        <v>8</v>
      </c>
      <c r="W225" s="6" t="s">
        <v>162</v>
      </c>
      <c r="X225" s="10" t="s">
        <v>108</v>
      </c>
      <c r="Y225" s="10">
        <v>1</v>
      </c>
      <c r="Z225" s="10"/>
      <c r="AA225" s="10" t="s">
        <v>131</v>
      </c>
      <c r="AB225" s="40">
        <v>6</v>
      </c>
      <c r="AC225" s="40">
        <v>160</v>
      </c>
      <c r="AD225" s="41">
        <v>2112</v>
      </c>
      <c r="AE225" s="15" t="s">
        <v>130</v>
      </c>
      <c r="AF225" s="11">
        <v>15.787000000000001</v>
      </c>
      <c r="AG225" s="8">
        <f t="shared" si="51"/>
        <v>15.787000000000001</v>
      </c>
      <c r="AH225" s="8">
        <f t="shared" si="54"/>
        <v>16.22016</v>
      </c>
      <c r="AI225" s="8">
        <f t="shared" si="52"/>
        <v>16.22016</v>
      </c>
      <c r="AJ225" s="8">
        <f t="shared" si="53"/>
        <v>1.0274377652498892</v>
      </c>
      <c r="AK225" s="8"/>
      <c r="AL225" s="12">
        <v>2</v>
      </c>
    </row>
    <row r="226" spans="1:43" x14ac:dyDescent="0.3">
      <c r="A226">
        <v>73</v>
      </c>
      <c r="B226">
        <v>225</v>
      </c>
      <c r="C226" s="2">
        <v>2</v>
      </c>
      <c r="D226" s="6" t="s">
        <v>320</v>
      </c>
      <c r="E226">
        <v>1</v>
      </c>
      <c r="F226" s="2">
        <v>3</v>
      </c>
      <c r="G226" t="s">
        <v>166</v>
      </c>
      <c r="H226">
        <v>1</v>
      </c>
      <c r="I226" s="2">
        <v>2</v>
      </c>
      <c r="J226" t="str">
        <f t="shared" si="48"/>
        <v>T-113341_Standard</v>
      </c>
      <c r="K226">
        <f t="shared" si="49"/>
        <v>1</v>
      </c>
      <c r="L226"/>
      <c r="U226" s="2">
        <f t="shared" si="50"/>
        <v>1</v>
      </c>
      <c r="V226" s="6" t="s">
        <v>22</v>
      </c>
      <c r="W226" s="6" t="s">
        <v>168</v>
      </c>
      <c r="X226" s="10" t="s">
        <v>108</v>
      </c>
      <c r="Y226" s="10">
        <v>1</v>
      </c>
      <c r="Z226" s="10"/>
      <c r="AA226" s="10" t="s">
        <v>131</v>
      </c>
      <c r="AB226" s="40">
        <v>6</v>
      </c>
      <c r="AC226" s="40">
        <v>160</v>
      </c>
      <c r="AD226" s="41">
        <v>2112</v>
      </c>
      <c r="AE226" s="15" t="s">
        <v>130</v>
      </c>
      <c r="AF226" s="11">
        <v>15.787000000000001</v>
      </c>
      <c r="AG226" s="8">
        <f t="shared" si="51"/>
        <v>15.787000000000001</v>
      </c>
      <c r="AH226" s="8">
        <f t="shared" si="54"/>
        <v>16.22016</v>
      </c>
      <c r="AI226" s="8">
        <f t="shared" si="52"/>
        <v>16.22016</v>
      </c>
      <c r="AJ226" s="8">
        <f t="shared" si="53"/>
        <v>1.0274377652498892</v>
      </c>
      <c r="AK226" s="8"/>
      <c r="AL226" s="12">
        <v>2</v>
      </c>
    </row>
    <row r="227" spans="1:43" x14ac:dyDescent="0.3">
      <c r="A227">
        <v>141</v>
      </c>
      <c r="B227">
        <v>226</v>
      </c>
      <c r="C227" s="2">
        <v>2</v>
      </c>
      <c r="D227" s="6" t="s">
        <v>320</v>
      </c>
      <c r="E227">
        <v>1</v>
      </c>
      <c r="F227" s="2">
        <v>12</v>
      </c>
      <c r="G227" t="s">
        <v>270</v>
      </c>
      <c r="H227">
        <v>1</v>
      </c>
      <c r="I227" s="2">
        <v>1</v>
      </c>
      <c r="J227" t="s">
        <v>271</v>
      </c>
      <c r="K227">
        <v>1</v>
      </c>
      <c r="L227" s="2">
        <v>2</v>
      </c>
      <c r="M227" t="str">
        <f>W227</f>
        <v>T-113433_Standard</v>
      </c>
      <c r="N227">
        <f>Y227</f>
        <v>1</v>
      </c>
      <c r="U227" s="2">
        <f t="shared" si="50"/>
        <v>1</v>
      </c>
      <c r="V227" s="6" t="s">
        <v>274</v>
      </c>
      <c r="W227" s="6" t="s">
        <v>275</v>
      </c>
      <c r="X227" s="10" t="s">
        <v>108</v>
      </c>
      <c r="Y227" s="10">
        <v>1</v>
      </c>
      <c r="Z227" s="10"/>
      <c r="AA227" s="10" t="s">
        <v>131</v>
      </c>
      <c r="AB227" s="40">
        <v>6</v>
      </c>
      <c r="AC227" s="40">
        <v>178</v>
      </c>
      <c r="AD227" s="41">
        <v>1256</v>
      </c>
      <c r="AE227" s="15" t="s">
        <v>130</v>
      </c>
      <c r="AF227" s="11">
        <v>10.67</v>
      </c>
      <c r="AG227" s="8">
        <f t="shared" si="51"/>
        <v>10.67</v>
      </c>
      <c r="AH227" s="8">
        <f t="shared" si="54"/>
        <v>10.731263999999999</v>
      </c>
      <c r="AI227" s="8">
        <f t="shared" si="52"/>
        <v>10.731263999999999</v>
      </c>
      <c r="AJ227" s="8">
        <f t="shared" si="53"/>
        <v>1.0057417057169633</v>
      </c>
      <c r="AK227" s="8"/>
      <c r="AL227">
        <v>2</v>
      </c>
      <c r="AQ227" s="12"/>
    </row>
    <row r="228" spans="1:43" x14ac:dyDescent="0.3">
      <c r="A228">
        <v>142</v>
      </c>
      <c r="B228">
        <v>227</v>
      </c>
      <c r="C228" s="2">
        <v>2</v>
      </c>
      <c r="D228" s="6" t="s">
        <v>320</v>
      </c>
      <c r="E228">
        <v>1</v>
      </c>
      <c r="F228" s="2">
        <v>12</v>
      </c>
      <c r="G228" t="s">
        <v>270</v>
      </c>
      <c r="H228">
        <v>1</v>
      </c>
      <c r="I228" s="2">
        <v>1</v>
      </c>
      <c r="J228" t="s">
        <v>271</v>
      </c>
      <c r="K228">
        <v>1</v>
      </c>
      <c r="L228" s="2">
        <v>3</v>
      </c>
      <c r="M228" t="str">
        <f>W228</f>
        <v>T-113481_Standard</v>
      </c>
      <c r="N228">
        <f>Y228</f>
        <v>1</v>
      </c>
      <c r="U228" s="2">
        <f t="shared" si="50"/>
        <v>1</v>
      </c>
      <c r="V228" s="6" t="s">
        <v>276</v>
      </c>
      <c r="W228" s="6" t="s">
        <v>277</v>
      </c>
      <c r="X228" s="10" t="s">
        <v>108</v>
      </c>
      <c r="Y228" s="10">
        <v>1</v>
      </c>
      <c r="Z228" s="10"/>
      <c r="AA228" s="10" t="s">
        <v>131</v>
      </c>
      <c r="AB228" s="40">
        <v>6</v>
      </c>
      <c r="AC228" s="40">
        <v>178</v>
      </c>
      <c r="AD228" s="41">
        <v>1256</v>
      </c>
      <c r="AE228" s="15" t="s">
        <v>130</v>
      </c>
      <c r="AF228" s="11">
        <v>10.67</v>
      </c>
      <c r="AG228" s="8">
        <f t="shared" si="51"/>
        <v>10.67</v>
      </c>
      <c r="AH228" s="8">
        <f t="shared" si="54"/>
        <v>10.731263999999999</v>
      </c>
      <c r="AI228" s="8">
        <f t="shared" si="52"/>
        <v>10.731263999999999</v>
      </c>
      <c r="AJ228" s="8">
        <f t="shared" si="53"/>
        <v>1.0057417057169633</v>
      </c>
      <c r="AK228" s="8"/>
      <c r="AL228">
        <v>2</v>
      </c>
    </row>
    <row r="229" spans="1:43" x14ac:dyDescent="0.3">
      <c r="A229">
        <v>147</v>
      </c>
      <c r="B229">
        <v>228</v>
      </c>
      <c r="C229" s="2">
        <v>2</v>
      </c>
      <c r="D229" s="6" t="s">
        <v>320</v>
      </c>
      <c r="E229">
        <v>1</v>
      </c>
      <c r="F229" s="2">
        <v>12</v>
      </c>
      <c r="G229" t="s">
        <v>270</v>
      </c>
      <c r="H229">
        <v>1</v>
      </c>
      <c r="I229" s="2">
        <v>2</v>
      </c>
      <c r="J229" t="s">
        <v>283</v>
      </c>
      <c r="K229">
        <v>1</v>
      </c>
      <c r="L229" s="2">
        <v>2</v>
      </c>
      <c r="M229" t="str">
        <f>W229</f>
        <v>T-113429_Standard</v>
      </c>
      <c r="N229">
        <f>Y229</f>
        <v>1</v>
      </c>
      <c r="U229" s="2">
        <f t="shared" si="50"/>
        <v>1</v>
      </c>
      <c r="V229" s="6" t="s">
        <v>286</v>
      </c>
      <c r="W229" s="6" t="s">
        <v>287</v>
      </c>
      <c r="X229" s="10" t="s">
        <v>108</v>
      </c>
      <c r="Y229" s="10">
        <v>1</v>
      </c>
      <c r="Z229" s="10"/>
      <c r="AA229" s="10" t="s">
        <v>131</v>
      </c>
      <c r="AB229" s="40">
        <v>6</v>
      </c>
      <c r="AC229" s="40">
        <v>178</v>
      </c>
      <c r="AD229" s="41">
        <v>1256</v>
      </c>
      <c r="AE229" s="15" t="s">
        <v>130</v>
      </c>
      <c r="AF229" s="11">
        <v>10.712999999999999</v>
      </c>
      <c r="AG229" s="8">
        <f t="shared" si="51"/>
        <v>10.712999999999999</v>
      </c>
      <c r="AH229" s="8">
        <f t="shared" si="54"/>
        <v>10.731263999999999</v>
      </c>
      <c r="AI229" s="8">
        <f t="shared" si="52"/>
        <v>10.731263999999999</v>
      </c>
      <c r="AJ229" s="8">
        <f t="shared" si="53"/>
        <v>1.0017048445813499</v>
      </c>
      <c r="AK229" s="8"/>
      <c r="AL229">
        <v>2</v>
      </c>
    </row>
    <row r="230" spans="1:43" x14ac:dyDescent="0.3">
      <c r="A230">
        <v>150</v>
      </c>
      <c r="B230">
        <v>229</v>
      </c>
      <c r="C230" s="2">
        <v>2</v>
      </c>
      <c r="D230" s="6" t="s">
        <v>320</v>
      </c>
      <c r="E230">
        <v>1</v>
      </c>
      <c r="F230" s="2">
        <v>12</v>
      </c>
      <c r="G230" t="s">
        <v>270</v>
      </c>
      <c r="H230">
        <v>1</v>
      </c>
      <c r="I230" s="2">
        <v>2</v>
      </c>
      <c r="J230" t="s">
        <v>283</v>
      </c>
      <c r="K230">
        <v>1</v>
      </c>
      <c r="L230" s="2">
        <v>5</v>
      </c>
      <c r="M230" t="str">
        <f>W230</f>
        <v>T-113418_Standard</v>
      </c>
      <c r="N230">
        <f>Y230</f>
        <v>1</v>
      </c>
      <c r="U230" s="2">
        <f t="shared" si="50"/>
        <v>1</v>
      </c>
      <c r="V230" s="6" t="s">
        <v>291</v>
      </c>
      <c r="W230" s="6" t="s">
        <v>292</v>
      </c>
      <c r="X230" s="10" t="s">
        <v>108</v>
      </c>
      <c r="Y230" s="10">
        <v>1</v>
      </c>
      <c r="Z230" s="10"/>
      <c r="AA230" s="10" t="s">
        <v>131</v>
      </c>
      <c r="AB230" s="40">
        <v>6</v>
      </c>
      <c r="AC230" s="40">
        <v>178</v>
      </c>
      <c r="AD230" s="41">
        <v>1256</v>
      </c>
      <c r="AE230" s="15" t="s">
        <v>130</v>
      </c>
      <c r="AF230" s="11">
        <v>10.712999999999999</v>
      </c>
      <c r="AG230" s="8">
        <f t="shared" si="51"/>
        <v>10.712999999999999</v>
      </c>
      <c r="AH230" s="8">
        <f t="shared" si="54"/>
        <v>10.731263999999999</v>
      </c>
      <c r="AI230" s="8">
        <f t="shared" si="52"/>
        <v>10.731263999999999</v>
      </c>
      <c r="AJ230" s="8">
        <f t="shared" si="53"/>
        <v>1.0017048445813499</v>
      </c>
      <c r="AK230" s="8"/>
      <c r="AL230">
        <v>2</v>
      </c>
      <c r="AQ230" s="12"/>
    </row>
    <row r="231" spans="1:43" x14ac:dyDescent="0.3">
      <c r="A231">
        <v>133</v>
      </c>
      <c r="B231">
        <v>230</v>
      </c>
      <c r="C231" s="2">
        <v>2</v>
      </c>
      <c r="D231" s="6" t="s">
        <v>320</v>
      </c>
      <c r="E231">
        <v>1</v>
      </c>
      <c r="F231" s="2">
        <v>11</v>
      </c>
      <c r="G231" t="s">
        <v>254</v>
      </c>
      <c r="H231">
        <v>1</v>
      </c>
      <c r="I231" s="2">
        <v>2</v>
      </c>
      <c r="J231" t="str">
        <f t="shared" ref="J231:J252" si="55">W231</f>
        <v>T-113434_Standard</v>
      </c>
      <c r="K231">
        <f t="shared" ref="K231:K252" si="56">Y231</f>
        <v>1</v>
      </c>
      <c r="L231"/>
      <c r="U231" s="2">
        <f t="shared" si="50"/>
        <v>1</v>
      </c>
      <c r="V231" s="6" t="s">
        <v>257</v>
      </c>
      <c r="W231" s="6" t="s">
        <v>258</v>
      </c>
      <c r="X231" s="10" t="s">
        <v>108</v>
      </c>
      <c r="Y231" s="10">
        <v>1</v>
      </c>
      <c r="Z231" s="10"/>
      <c r="AA231" s="10" t="s">
        <v>131</v>
      </c>
      <c r="AB231" s="40">
        <v>6</v>
      </c>
      <c r="AC231" s="40">
        <v>178</v>
      </c>
      <c r="AD231" s="41">
        <v>1443</v>
      </c>
      <c r="AE231" s="15" t="s">
        <v>130</v>
      </c>
      <c r="AF231" s="11">
        <v>11.52</v>
      </c>
      <c r="AG231" s="8">
        <f t="shared" si="51"/>
        <v>11.52</v>
      </c>
      <c r="AH231" s="8">
        <f t="shared" si="54"/>
        <v>12.328992</v>
      </c>
      <c r="AI231" s="8">
        <f t="shared" si="52"/>
        <v>12.328992</v>
      </c>
      <c r="AJ231" s="8">
        <f t="shared" si="53"/>
        <v>1.070225</v>
      </c>
      <c r="AK231" s="8"/>
      <c r="AL231">
        <v>2</v>
      </c>
      <c r="AQ231" s="12"/>
    </row>
    <row r="232" spans="1:43" x14ac:dyDescent="0.3">
      <c r="A232">
        <v>137</v>
      </c>
      <c r="B232">
        <v>231</v>
      </c>
      <c r="C232" s="2">
        <v>2</v>
      </c>
      <c r="D232" s="6" t="s">
        <v>320</v>
      </c>
      <c r="E232">
        <v>1</v>
      </c>
      <c r="F232" s="2">
        <v>11</v>
      </c>
      <c r="G232" t="s">
        <v>254</v>
      </c>
      <c r="H232">
        <v>1</v>
      </c>
      <c r="I232" s="2">
        <v>6</v>
      </c>
      <c r="J232" t="str">
        <f t="shared" si="55"/>
        <v>T-113479_Standard</v>
      </c>
      <c r="K232">
        <f t="shared" si="56"/>
        <v>1</v>
      </c>
      <c r="L232"/>
      <c r="U232" s="2">
        <f t="shared" si="50"/>
        <v>1</v>
      </c>
      <c r="V232" s="6" t="s">
        <v>264</v>
      </c>
      <c r="W232" s="6" t="s">
        <v>265</v>
      </c>
      <c r="X232" s="10" t="s">
        <v>108</v>
      </c>
      <c r="Y232" s="10">
        <v>1</v>
      </c>
      <c r="Z232" s="10"/>
      <c r="AA232" s="10" t="s">
        <v>131</v>
      </c>
      <c r="AB232" s="40">
        <v>6</v>
      </c>
      <c r="AC232" s="40">
        <v>178</v>
      </c>
      <c r="AD232" s="41">
        <v>1443</v>
      </c>
      <c r="AE232" s="15" t="s">
        <v>130</v>
      </c>
      <c r="AF232" s="11">
        <v>11.52</v>
      </c>
      <c r="AG232" s="8">
        <f t="shared" si="51"/>
        <v>11.52</v>
      </c>
      <c r="AH232" s="8">
        <f t="shared" si="54"/>
        <v>12.328992</v>
      </c>
      <c r="AI232" s="8">
        <f t="shared" si="52"/>
        <v>12.328992</v>
      </c>
      <c r="AJ232" s="8">
        <f t="shared" si="53"/>
        <v>1.070225</v>
      </c>
      <c r="AK232" s="8"/>
      <c r="AL232" s="12">
        <v>2</v>
      </c>
      <c r="AQ232" s="12"/>
    </row>
    <row r="233" spans="1:43" x14ac:dyDescent="0.3">
      <c r="A233">
        <v>56</v>
      </c>
      <c r="B233">
        <v>232</v>
      </c>
      <c r="C233" s="2">
        <v>2</v>
      </c>
      <c r="D233" s="6" t="s">
        <v>320</v>
      </c>
      <c r="E233">
        <v>1</v>
      </c>
      <c r="F233" s="2">
        <v>1</v>
      </c>
      <c r="G233" t="s">
        <v>137</v>
      </c>
      <c r="H233">
        <v>1</v>
      </c>
      <c r="I233" s="2">
        <v>2</v>
      </c>
      <c r="J233" t="str">
        <f t="shared" si="55"/>
        <v>T-113427_Standard</v>
      </c>
      <c r="K233">
        <f t="shared" si="56"/>
        <v>1</v>
      </c>
      <c r="L233"/>
      <c r="U233" s="2">
        <f t="shared" si="50"/>
        <v>1</v>
      </c>
      <c r="V233" s="6" t="s">
        <v>140</v>
      </c>
      <c r="W233" s="6" t="s">
        <v>141</v>
      </c>
      <c r="X233" s="10" t="s">
        <v>108</v>
      </c>
      <c r="Y233" s="10">
        <v>1</v>
      </c>
      <c r="Z233" s="10"/>
      <c r="AA233" s="10" t="s">
        <v>131</v>
      </c>
      <c r="AB233" s="40">
        <v>6</v>
      </c>
      <c r="AC233" s="40">
        <v>178</v>
      </c>
      <c r="AD233" s="41">
        <v>1480</v>
      </c>
      <c r="AE233" s="15" t="s">
        <v>130</v>
      </c>
      <c r="AF233" s="11">
        <v>12.166</v>
      </c>
      <c r="AG233" s="8">
        <f t="shared" si="51"/>
        <v>12.166</v>
      </c>
      <c r="AH233" s="8">
        <f t="shared" si="54"/>
        <v>12.64512</v>
      </c>
      <c r="AI233" s="8">
        <f t="shared" si="52"/>
        <v>12.64512</v>
      </c>
      <c r="AJ233" s="8">
        <f t="shared" si="53"/>
        <v>1.039381883938846</v>
      </c>
      <c r="AK233" s="8"/>
      <c r="AL233">
        <v>2</v>
      </c>
      <c r="AQ233" s="12"/>
    </row>
    <row r="234" spans="1:43" x14ac:dyDescent="0.3">
      <c r="A234">
        <v>57</v>
      </c>
      <c r="B234">
        <v>233</v>
      </c>
      <c r="C234" s="2">
        <v>2</v>
      </c>
      <c r="D234" s="6" t="s">
        <v>320</v>
      </c>
      <c r="E234">
        <v>1</v>
      </c>
      <c r="F234" s="2">
        <v>1</v>
      </c>
      <c r="G234" t="s">
        <v>137</v>
      </c>
      <c r="H234">
        <v>1</v>
      </c>
      <c r="I234" s="2">
        <v>3</v>
      </c>
      <c r="J234" t="str">
        <f t="shared" si="55"/>
        <v>T-113317_Standard</v>
      </c>
      <c r="K234">
        <f t="shared" si="56"/>
        <v>1</v>
      </c>
      <c r="L234"/>
      <c r="U234" s="2">
        <f t="shared" si="50"/>
        <v>1</v>
      </c>
      <c r="V234" s="6" t="s">
        <v>142</v>
      </c>
      <c r="W234" s="6" t="s">
        <v>143</v>
      </c>
      <c r="X234" s="10" t="s">
        <v>108</v>
      </c>
      <c r="Y234" s="10">
        <v>1</v>
      </c>
      <c r="Z234" s="10"/>
      <c r="AA234" s="10" t="s">
        <v>131</v>
      </c>
      <c r="AB234" s="40">
        <v>6</v>
      </c>
      <c r="AC234" s="40">
        <v>178</v>
      </c>
      <c r="AD234" s="41">
        <v>1480</v>
      </c>
      <c r="AE234" s="15" t="s">
        <v>130</v>
      </c>
      <c r="AF234" s="11">
        <v>12.166</v>
      </c>
      <c r="AG234" s="8">
        <f t="shared" si="51"/>
        <v>12.166</v>
      </c>
      <c r="AH234" s="8">
        <f t="shared" si="54"/>
        <v>12.64512</v>
      </c>
      <c r="AI234" s="8">
        <f t="shared" si="52"/>
        <v>12.64512</v>
      </c>
      <c r="AJ234" s="8">
        <f t="shared" si="53"/>
        <v>1.039381883938846</v>
      </c>
      <c r="AK234" s="8"/>
      <c r="AL234">
        <v>2</v>
      </c>
      <c r="AQ234" s="12"/>
    </row>
    <row r="235" spans="1:43" x14ac:dyDescent="0.3">
      <c r="A235">
        <v>124</v>
      </c>
      <c r="B235">
        <v>234</v>
      </c>
      <c r="C235" s="2">
        <v>2</v>
      </c>
      <c r="D235" s="6" t="s">
        <v>320</v>
      </c>
      <c r="E235">
        <v>1</v>
      </c>
      <c r="F235" s="2">
        <v>10</v>
      </c>
      <c r="G235" t="s">
        <v>239</v>
      </c>
      <c r="H235">
        <v>1</v>
      </c>
      <c r="I235" s="2">
        <v>2</v>
      </c>
      <c r="J235" t="str">
        <f t="shared" si="55"/>
        <v>T-113423_Standard</v>
      </c>
      <c r="K235">
        <f t="shared" si="56"/>
        <v>1</v>
      </c>
      <c r="L235"/>
      <c r="U235" s="2">
        <f t="shared" si="50"/>
        <v>1</v>
      </c>
      <c r="V235" s="6" t="s">
        <v>242</v>
      </c>
      <c r="W235" s="6" t="s">
        <v>243</v>
      </c>
      <c r="X235" s="10" t="s">
        <v>108</v>
      </c>
      <c r="Y235" s="10">
        <v>1</v>
      </c>
      <c r="Z235" s="10"/>
      <c r="AA235" s="10" t="s">
        <v>131</v>
      </c>
      <c r="AB235" s="40">
        <v>6</v>
      </c>
      <c r="AC235" s="40">
        <v>178</v>
      </c>
      <c r="AD235" s="40">
        <v>1601</v>
      </c>
      <c r="AE235" s="15" t="s">
        <v>130</v>
      </c>
      <c r="AF235" s="11">
        <v>13.37</v>
      </c>
      <c r="AG235" s="8">
        <f t="shared" si="51"/>
        <v>13.37</v>
      </c>
      <c r="AH235" s="8">
        <f t="shared" si="54"/>
        <v>13.678944</v>
      </c>
      <c r="AI235" s="8">
        <f t="shared" si="52"/>
        <v>13.678944</v>
      </c>
      <c r="AJ235" s="8">
        <f t="shared" si="53"/>
        <v>1.0231072550486164</v>
      </c>
      <c r="AK235" s="8"/>
      <c r="AL235">
        <v>2</v>
      </c>
      <c r="AQ235" s="12"/>
    </row>
    <row r="236" spans="1:43" x14ac:dyDescent="0.3">
      <c r="A236">
        <v>125</v>
      </c>
      <c r="B236">
        <v>235</v>
      </c>
      <c r="C236" s="2">
        <v>2</v>
      </c>
      <c r="D236" s="6" t="s">
        <v>320</v>
      </c>
      <c r="E236">
        <v>1</v>
      </c>
      <c r="F236" s="2">
        <v>10</v>
      </c>
      <c r="G236" t="s">
        <v>239</v>
      </c>
      <c r="H236">
        <v>1</v>
      </c>
      <c r="I236" s="2">
        <v>3</v>
      </c>
      <c r="J236" t="str">
        <f t="shared" si="55"/>
        <v>T-113407_Standard</v>
      </c>
      <c r="K236">
        <f t="shared" si="56"/>
        <v>1</v>
      </c>
      <c r="L236"/>
      <c r="U236" s="2">
        <f t="shared" si="50"/>
        <v>1</v>
      </c>
      <c r="V236" s="6" t="s">
        <v>244</v>
      </c>
      <c r="W236" s="6" t="s">
        <v>245</v>
      </c>
      <c r="X236" s="10" t="s">
        <v>108</v>
      </c>
      <c r="Y236" s="10">
        <v>1</v>
      </c>
      <c r="Z236" s="10"/>
      <c r="AA236" s="10" t="s">
        <v>131</v>
      </c>
      <c r="AB236" s="40">
        <v>6</v>
      </c>
      <c r="AC236" s="40">
        <v>178</v>
      </c>
      <c r="AD236" s="40">
        <v>1601</v>
      </c>
      <c r="AE236" s="15" t="s">
        <v>130</v>
      </c>
      <c r="AF236" s="11">
        <v>13.37</v>
      </c>
      <c r="AG236" s="8">
        <f t="shared" si="51"/>
        <v>13.37</v>
      </c>
      <c r="AH236" s="8">
        <f t="shared" si="54"/>
        <v>13.678944</v>
      </c>
      <c r="AI236" s="8">
        <f t="shared" si="52"/>
        <v>13.678944</v>
      </c>
      <c r="AJ236" s="8">
        <f t="shared" si="53"/>
        <v>1.0231072550486164</v>
      </c>
      <c r="AK236" s="8"/>
      <c r="AL236" s="12">
        <v>2</v>
      </c>
      <c r="AQ236" s="12"/>
    </row>
    <row r="237" spans="1:43" x14ac:dyDescent="0.3">
      <c r="A237">
        <v>80</v>
      </c>
      <c r="B237">
        <v>236</v>
      </c>
      <c r="C237" s="2">
        <v>2</v>
      </c>
      <c r="D237" s="6" t="s">
        <v>320</v>
      </c>
      <c r="E237">
        <v>1</v>
      </c>
      <c r="F237" s="2">
        <v>4</v>
      </c>
      <c r="G237" t="s">
        <v>171</v>
      </c>
      <c r="H237">
        <v>1</v>
      </c>
      <c r="I237" s="2">
        <v>2</v>
      </c>
      <c r="J237" t="str">
        <f t="shared" si="55"/>
        <v>T-113420_Standard</v>
      </c>
      <c r="K237">
        <f t="shared" si="56"/>
        <v>1</v>
      </c>
      <c r="L237"/>
      <c r="U237" s="2">
        <f t="shared" si="50"/>
        <v>1</v>
      </c>
      <c r="V237" s="6" t="s">
        <v>39</v>
      </c>
      <c r="W237" s="6" t="s">
        <v>173</v>
      </c>
      <c r="X237" s="10" t="s">
        <v>108</v>
      </c>
      <c r="Y237" s="10">
        <v>1</v>
      </c>
      <c r="Z237" s="10"/>
      <c r="AA237" s="10" t="s">
        <v>131</v>
      </c>
      <c r="AB237" s="40">
        <v>6</v>
      </c>
      <c r="AC237" s="40">
        <v>178</v>
      </c>
      <c r="AD237" s="41">
        <v>1685</v>
      </c>
      <c r="AE237" s="15" t="s">
        <v>130</v>
      </c>
      <c r="AF237" s="11">
        <v>14.242000000000001</v>
      </c>
      <c r="AG237" s="8">
        <f t="shared" si="51"/>
        <v>14.242000000000001</v>
      </c>
      <c r="AH237" s="8">
        <f t="shared" si="54"/>
        <v>14.39664</v>
      </c>
      <c r="AI237" s="8">
        <f t="shared" si="52"/>
        <v>14.39664</v>
      </c>
      <c r="AJ237" s="8">
        <f t="shared" si="53"/>
        <v>1.010858025558208</v>
      </c>
      <c r="AK237" s="8"/>
      <c r="AL237">
        <v>2</v>
      </c>
      <c r="AQ237" s="12"/>
    </row>
    <row r="238" spans="1:43" x14ac:dyDescent="0.3">
      <c r="A238">
        <v>81</v>
      </c>
      <c r="B238">
        <v>237</v>
      </c>
      <c r="C238" s="2">
        <v>2</v>
      </c>
      <c r="D238" s="6" t="s">
        <v>320</v>
      </c>
      <c r="E238">
        <v>1</v>
      </c>
      <c r="F238" s="2">
        <v>4</v>
      </c>
      <c r="G238" t="s">
        <v>171</v>
      </c>
      <c r="H238">
        <v>1</v>
      </c>
      <c r="I238" s="2">
        <v>3</v>
      </c>
      <c r="J238" t="str">
        <f t="shared" si="55"/>
        <v>T-113360_Standard</v>
      </c>
      <c r="K238">
        <f t="shared" si="56"/>
        <v>1</v>
      </c>
      <c r="L238"/>
      <c r="U238" s="2">
        <f t="shared" si="50"/>
        <v>1</v>
      </c>
      <c r="V238" s="6" t="s">
        <v>40</v>
      </c>
      <c r="W238" s="6" t="s">
        <v>174</v>
      </c>
      <c r="X238" s="10" t="s">
        <v>108</v>
      </c>
      <c r="Y238" s="10">
        <v>1</v>
      </c>
      <c r="Z238" s="10"/>
      <c r="AA238" s="10" t="s">
        <v>131</v>
      </c>
      <c r="AB238" s="40">
        <v>6</v>
      </c>
      <c r="AC238" s="40">
        <v>178</v>
      </c>
      <c r="AD238" s="41">
        <v>1685</v>
      </c>
      <c r="AE238" s="15" t="s">
        <v>130</v>
      </c>
      <c r="AF238" s="11">
        <v>14.242000000000001</v>
      </c>
      <c r="AG238" s="8">
        <f t="shared" si="51"/>
        <v>14.242000000000001</v>
      </c>
      <c r="AH238" s="8">
        <f t="shared" si="54"/>
        <v>14.39664</v>
      </c>
      <c r="AI238" s="8">
        <f t="shared" si="52"/>
        <v>14.39664</v>
      </c>
      <c r="AJ238" s="8">
        <f t="shared" si="53"/>
        <v>1.010858025558208</v>
      </c>
      <c r="AK238" s="8"/>
      <c r="AL238">
        <v>2</v>
      </c>
    </row>
    <row r="239" spans="1:43" x14ac:dyDescent="0.3">
      <c r="A239">
        <v>107</v>
      </c>
      <c r="B239">
        <v>238</v>
      </c>
      <c r="C239" s="2">
        <v>2</v>
      </c>
      <c r="D239" s="6" t="s">
        <v>320</v>
      </c>
      <c r="E239">
        <v>1</v>
      </c>
      <c r="F239" s="2">
        <v>7</v>
      </c>
      <c r="G239" t="s">
        <v>202</v>
      </c>
      <c r="H239">
        <v>1</v>
      </c>
      <c r="I239" s="2">
        <v>5</v>
      </c>
      <c r="J239" t="str">
        <f t="shared" si="55"/>
        <v>T-113365_Standard</v>
      </c>
      <c r="K239">
        <f t="shared" si="56"/>
        <v>1</v>
      </c>
      <c r="L239"/>
      <c r="U239" s="2">
        <f t="shared" si="50"/>
        <v>1</v>
      </c>
      <c r="V239" s="6" t="s">
        <v>210</v>
      </c>
      <c r="W239" s="6" t="s">
        <v>211</v>
      </c>
      <c r="X239" s="10" t="s">
        <v>108</v>
      </c>
      <c r="Y239" s="10">
        <v>1</v>
      </c>
      <c r="Z239" s="10"/>
      <c r="AA239" s="10" t="s">
        <v>131</v>
      </c>
      <c r="AB239" s="40">
        <v>6</v>
      </c>
      <c r="AC239" s="40">
        <v>178</v>
      </c>
      <c r="AD239" s="41">
        <v>2049</v>
      </c>
      <c r="AE239" s="15" t="s">
        <v>130</v>
      </c>
      <c r="AF239" s="11">
        <v>17.28</v>
      </c>
      <c r="AG239" s="8">
        <f t="shared" si="51"/>
        <v>17.28</v>
      </c>
      <c r="AH239" s="8">
        <f t="shared" si="54"/>
        <v>17.506656</v>
      </c>
      <c r="AI239" s="8">
        <f t="shared" si="52"/>
        <v>17.506656</v>
      </c>
      <c r="AJ239" s="8">
        <f t="shared" si="53"/>
        <v>1.0131166666666667</v>
      </c>
      <c r="AK239" s="8"/>
      <c r="AL239" s="12">
        <v>2</v>
      </c>
    </row>
    <row r="240" spans="1:43" x14ac:dyDescent="0.3">
      <c r="A240">
        <v>108</v>
      </c>
      <c r="B240">
        <v>239</v>
      </c>
      <c r="C240" s="2">
        <v>2</v>
      </c>
      <c r="D240" s="6" t="s">
        <v>320</v>
      </c>
      <c r="E240">
        <v>1</v>
      </c>
      <c r="F240" s="2">
        <v>7</v>
      </c>
      <c r="G240" t="s">
        <v>202</v>
      </c>
      <c r="H240">
        <v>1</v>
      </c>
      <c r="I240" s="2">
        <v>6</v>
      </c>
      <c r="J240" t="str">
        <f t="shared" si="55"/>
        <v>T-113422_Standard</v>
      </c>
      <c r="K240">
        <f t="shared" si="56"/>
        <v>1</v>
      </c>
      <c r="L240"/>
      <c r="U240" s="2">
        <f t="shared" si="50"/>
        <v>1</v>
      </c>
      <c r="V240" s="6" t="s">
        <v>212</v>
      </c>
      <c r="W240" s="6" t="s">
        <v>213</v>
      </c>
      <c r="X240" s="10" t="s">
        <v>108</v>
      </c>
      <c r="Y240" s="10">
        <v>1</v>
      </c>
      <c r="Z240" s="10"/>
      <c r="AA240" s="10" t="s">
        <v>131</v>
      </c>
      <c r="AB240" s="40">
        <v>6</v>
      </c>
      <c r="AC240" s="40">
        <v>178</v>
      </c>
      <c r="AD240" s="41">
        <v>2049</v>
      </c>
      <c r="AE240" s="15" t="s">
        <v>130</v>
      </c>
      <c r="AF240" s="11">
        <v>17.28</v>
      </c>
      <c r="AG240" s="8">
        <f t="shared" si="51"/>
        <v>17.28</v>
      </c>
      <c r="AH240" s="8">
        <f t="shared" si="54"/>
        <v>17.506656</v>
      </c>
      <c r="AI240" s="8">
        <f t="shared" si="52"/>
        <v>17.506656</v>
      </c>
      <c r="AJ240" s="8">
        <f t="shared" si="53"/>
        <v>1.0131166666666667</v>
      </c>
      <c r="AK240" s="8"/>
      <c r="AL240">
        <v>2</v>
      </c>
    </row>
    <row r="241" spans="1:43" x14ac:dyDescent="0.3">
      <c r="A241">
        <v>70</v>
      </c>
      <c r="B241">
        <v>240</v>
      </c>
      <c r="C241" s="2">
        <v>2</v>
      </c>
      <c r="D241" s="6" t="s">
        <v>320</v>
      </c>
      <c r="E241">
        <v>1</v>
      </c>
      <c r="F241" s="2">
        <v>2</v>
      </c>
      <c r="G241" t="s">
        <v>158</v>
      </c>
      <c r="H241">
        <v>1</v>
      </c>
      <c r="I241" s="2">
        <v>6</v>
      </c>
      <c r="J241" t="str">
        <f t="shared" si="55"/>
        <v>T-113505_Standard</v>
      </c>
      <c r="K241">
        <f t="shared" si="56"/>
        <v>1</v>
      </c>
      <c r="L241"/>
      <c r="U241" s="2">
        <f t="shared" si="50"/>
        <v>1</v>
      </c>
      <c r="V241" s="6" t="s">
        <v>10</v>
      </c>
      <c r="W241" s="6" t="s">
        <v>164</v>
      </c>
      <c r="X241" s="10" t="s">
        <v>108</v>
      </c>
      <c r="Y241" s="10">
        <v>1</v>
      </c>
      <c r="Z241" s="10"/>
      <c r="AA241" s="10" t="s">
        <v>131</v>
      </c>
      <c r="AB241" s="40">
        <v>6</v>
      </c>
      <c r="AC241" s="40">
        <v>248</v>
      </c>
      <c r="AD241" s="41">
        <v>1727</v>
      </c>
      <c r="AE241" s="15" t="s">
        <v>130</v>
      </c>
      <c r="AF241" s="11">
        <v>19.614999999999998</v>
      </c>
      <c r="AG241" s="8">
        <f t="shared" si="51"/>
        <v>19.614999999999998</v>
      </c>
      <c r="AH241" s="8">
        <f t="shared" si="54"/>
        <v>20.558208</v>
      </c>
      <c r="AI241" s="8">
        <f t="shared" si="52"/>
        <v>20.558208</v>
      </c>
      <c r="AJ241" s="8">
        <f t="shared" si="53"/>
        <v>1.0480860565893451</v>
      </c>
      <c r="AK241" s="8"/>
      <c r="AL241">
        <v>2</v>
      </c>
    </row>
    <row r="242" spans="1:43" x14ac:dyDescent="0.3">
      <c r="A242">
        <v>76</v>
      </c>
      <c r="B242">
        <v>241</v>
      </c>
      <c r="C242" s="2">
        <v>2</v>
      </c>
      <c r="D242" s="6" t="s">
        <v>320</v>
      </c>
      <c r="E242">
        <v>1</v>
      </c>
      <c r="F242" s="2">
        <v>3</v>
      </c>
      <c r="G242" t="s">
        <v>166</v>
      </c>
      <c r="H242">
        <v>1</v>
      </c>
      <c r="I242" s="2">
        <v>5</v>
      </c>
      <c r="J242" t="str">
        <f t="shared" si="55"/>
        <v>T-113336_Standard</v>
      </c>
      <c r="K242">
        <f t="shared" si="56"/>
        <v>1</v>
      </c>
      <c r="L242"/>
      <c r="U242" s="2">
        <f t="shared" si="50"/>
        <v>1</v>
      </c>
      <c r="V242" s="6" t="s">
        <v>25</v>
      </c>
      <c r="W242" s="6" t="s">
        <v>170</v>
      </c>
      <c r="X242" s="10" t="s">
        <v>108</v>
      </c>
      <c r="Y242" s="10">
        <v>1</v>
      </c>
      <c r="Z242" s="10"/>
      <c r="AA242" s="10" t="s">
        <v>131</v>
      </c>
      <c r="AB242" s="40">
        <v>6</v>
      </c>
      <c r="AC242" s="40">
        <v>248</v>
      </c>
      <c r="AD242" s="41">
        <v>1727</v>
      </c>
      <c r="AE242" s="15" t="s">
        <v>130</v>
      </c>
      <c r="AF242" s="11">
        <v>19.614999999999998</v>
      </c>
      <c r="AG242" s="8">
        <f t="shared" si="51"/>
        <v>19.614999999999998</v>
      </c>
      <c r="AH242" s="8">
        <f t="shared" si="54"/>
        <v>20.558208</v>
      </c>
      <c r="AI242" s="8">
        <f t="shared" si="52"/>
        <v>20.558208</v>
      </c>
      <c r="AJ242" s="8">
        <f t="shared" si="53"/>
        <v>1.0480860565893451</v>
      </c>
      <c r="AK242" s="8"/>
      <c r="AL242">
        <v>2</v>
      </c>
    </row>
    <row r="243" spans="1:43" x14ac:dyDescent="0.3">
      <c r="A243">
        <v>109</v>
      </c>
      <c r="B243">
        <v>242</v>
      </c>
      <c r="C243" s="2">
        <v>2</v>
      </c>
      <c r="D243" s="6" t="s">
        <v>320</v>
      </c>
      <c r="E243">
        <v>1</v>
      </c>
      <c r="F243" s="2">
        <v>7</v>
      </c>
      <c r="G243" t="s">
        <v>202</v>
      </c>
      <c r="H243">
        <v>1</v>
      </c>
      <c r="I243" s="2">
        <v>7</v>
      </c>
      <c r="J243" t="str">
        <f t="shared" si="55"/>
        <v>T-113364_Standard</v>
      </c>
      <c r="K243">
        <f t="shared" si="56"/>
        <v>1</v>
      </c>
      <c r="L243"/>
      <c r="U243" s="2">
        <f t="shared" si="50"/>
        <v>1</v>
      </c>
      <c r="V243" s="6" t="s">
        <v>214</v>
      </c>
      <c r="W243" s="6" t="s">
        <v>215</v>
      </c>
      <c r="X243" s="10" t="s">
        <v>108</v>
      </c>
      <c r="Y243" s="10">
        <v>1</v>
      </c>
      <c r="Z243" s="10"/>
      <c r="AA243" s="10" t="s">
        <v>131</v>
      </c>
      <c r="AB243" s="40">
        <v>6</v>
      </c>
      <c r="AC243" s="40">
        <v>248</v>
      </c>
      <c r="AD243" s="41">
        <v>2143</v>
      </c>
      <c r="AE243" s="15" t="s">
        <v>130</v>
      </c>
      <c r="AF243" s="11">
        <v>24.591000000000001</v>
      </c>
      <c r="AG243" s="8">
        <f t="shared" si="51"/>
        <v>24.591000000000001</v>
      </c>
      <c r="AH243" s="8">
        <f t="shared" si="54"/>
        <v>25.510272000000001</v>
      </c>
      <c r="AI243" s="8">
        <f t="shared" si="52"/>
        <v>25.510272000000001</v>
      </c>
      <c r="AJ243" s="8">
        <f t="shared" si="53"/>
        <v>1.037382456996462</v>
      </c>
      <c r="AK243" s="8"/>
      <c r="AL243">
        <v>2</v>
      </c>
    </row>
    <row r="244" spans="1:43" x14ac:dyDescent="0.3">
      <c r="A244">
        <v>92</v>
      </c>
      <c r="B244">
        <v>243</v>
      </c>
      <c r="C244" s="2">
        <v>2</v>
      </c>
      <c r="D244" s="6" t="s">
        <v>320</v>
      </c>
      <c r="E244">
        <v>1</v>
      </c>
      <c r="F244" s="2">
        <v>5</v>
      </c>
      <c r="G244" t="s">
        <v>178</v>
      </c>
      <c r="H244">
        <v>1</v>
      </c>
      <c r="I244" s="2">
        <v>6</v>
      </c>
      <c r="J244" t="str">
        <f t="shared" si="55"/>
        <v>T-113508_Standard</v>
      </c>
      <c r="K244">
        <f t="shared" si="56"/>
        <v>1</v>
      </c>
      <c r="L244"/>
      <c r="U244" s="2">
        <f t="shared" si="50"/>
        <v>1</v>
      </c>
      <c r="V244" s="6" t="s">
        <v>185</v>
      </c>
      <c r="W244" s="6" t="s">
        <v>186</v>
      </c>
      <c r="X244" s="10" t="s">
        <v>108</v>
      </c>
      <c r="Y244" s="10">
        <v>1</v>
      </c>
      <c r="Z244" s="10"/>
      <c r="AA244" s="10" t="s">
        <v>131</v>
      </c>
      <c r="AB244" s="40">
        <v>6</v>
      </c>
      <c r="AC244" s="40">
        <v>248</v>
      </c>
      <c r="AD244" s="41">
        <v>2243</v>
      </c>
      <c r="AE244" s="15" t="s">
        <v>130</v>
      </c>
      <c r="AF244" s="11">
        <v>25.754999999999999</v>
      </c>
      <c r="AG244" s="8">
        <f t="shared" si="51"/>
        <v>25.754999999999999</v>
      </c>
      <c r="AH244" s="8">
        <f t="shared" si="54"/>
        <v>26.700672000000001</v>
      </c>
      <c r="AI244" s="8">
        <f t="shared" si="52"/>
        <v>26.700672000000001</v>
      </c>
      <c r="AJ244" s="8">
        <f t="shared" si="53"/>
        <v>1.0367179965055329</v>
      </c>
      <c r="AK244" s="8"/>
      <c r="AL244">
        <v>2</v>
      </c>
    </row>
    <row r="245" spans="1:43" x14ac:dyDescent="0.3">
      <c r="A245">
        <v>98</v>
      </c>
      <c r="B245">
        <v>244</v>
      </c>
      <c r="C245" s="2">
        <v>2</v>
      </c>
      <c r="D245" s="6" t="s">
        <v>320</v>
      </c>
      <c r="E245">
        <v>1</v>
      </c>
      <c r="F245" s="2">
        <v>6</v>
      </c>
      <c r="G245" t="s">
        <v>189</v>
      </c>
      <c r="H245">
        <v>1</v>
      </c>
      <c r="I245" s="2">
        <v>4</v>
      </c>
      <c r="J245" t="str">
        <f t="shared" si="55"/>
        <v>T-113325_Standard</v>
      </c>
      <c r="K245">
        <f t="shared" si="56"/>
        <v>1</v>
      </c>
      <c r="L245"/>
      <c r="U245" s="2">
        <f t="shared" si="50"/>
        <v>1</v>
      </c>
      <c r="V245" s="6" t="s">
        <v>195</v>
      </c>
      <c r="W245" s="6" t="s">
        <v>196</v>
      </c>
      <c r="X245" s="10" t="s">
        <v>108</v>
      </c>
      <c r="Y245" s="10">
        <v>1</v>
      </c>
      <c r="Z245" s="10"/>
      <c r="AA245" s="10" t="s">
        <v>131</v>
      </c>
      <c r="AB245" s="40">
        <v>6</v>
      </c>
      <c r="AC245" s="40">
        <v>248</v>
      </c>
      <c r="AD245" s="41">
        <v>2243</v>
      </c>
      <c r="AE245" s="15" t="s">
        <v>130</v>
      </c>
      <c r="AF245" s="11">
        <v>25.754999999999999</v>
      </c>
      <c r="AG245" s="8">
        <f t="shared" si="51"/>
        <v>25.754999999999999</v>
      </c>
      <c r="AH245" s="8">
        <f t="shared" si="54"/>
        <v>26.700672000000001</v>
      </c>
      <c r="AI245" s="8">
        <f t="shared" si="52"/>
        <v>26.700672000000001</v>
      </c>
      <c r="AJ245" s="8">
        <f t="shared" si="53"/>
        <v>1.0367179965055329</v>
      </c>
      <c r="AK245" s="8"/>
      <c r="AL245" s="12">
        <v>2</v>
      </c>
    </row>
    <row r="246" spans="1:43" x14ac:dyDescent="0.3">
      <c r="A246">
        <v>85</v>
      </c>
      <c r="B246">
        <v>245</v>
      </c>
      <c r="C246" s="2">
        <v>2</v>
      </c>
      <c r="D246" s="6" t="s">
        <v>320</v>
      </c>
      <c r="E246">
        <v>1</v>
      </c>
      <c r="F246" s="2">
        <v>4</v>
      </c>
      <c r="G246" t="s">
        <v>171</v>
      </c>
      <c r="H246">
        <v>1</v>
      </c>
      <c r="I246" s="2">
        <v>7</v>
      </c>
      <c r="J246" t="str">
        <f t="shared" si="55"/>
        <v>T-113359_Standard</v>
      </c>
      <c r="K246">
        <f t="shared" si="56"/>
        <v>1</v>
      </c>
      <c r="L246"/>
      <c r="U246" s="2">
        <f t="shared" si="50"/>
        <v>1</v>
      </c>
      <c r="V246" s="6" t="s">
        <v>44</v>
      </c>
      <c r="W246" s="6" t="s">
        <v>177</v>
      </c>
      <c r="X246" s="10" t="s">
        <v>108</v>
      </c>
      <c r="Y246" s="10">
        <v>1</v>
      </c>
      <c r="Z246" s="10"/>
      <c r="AA246" s="10" t="s">
        <v>131</v>
      </c>
      <c r="AB246" s="40">
        <v>6</v>
      </c>
      <c r="AC246" s="40">
        <v>248</v>
      </c>
      <c r="AD246" s="41">
        <v>2586</v>
      </c>
      <c r="AE246" s="15" t="s">
        <v>130</v>
      </c>
      <c r="AF246" s="11">
        <v>29.866</v>
      </c>
      <c r="AG246" s="8">
        <f t="shared" si="51"/>
        <v>29.866</v>
      </c>
      <c r="AH246" s="8">
        <f t="shared" si="54"/>
        <v>30.783743999999999</v>
      </c>
      <c r="AI246" s="8">
        <f t="shared" si="52"/>
        <v>30.783743999999999</v>
      </c>
      <c r="AJ246" s="8">
        <f t="shared" si="53"/>
        <v>1.0307287216232506</v>
      </c>
      <c r="AK246" s="8"/>
      <c r="AL246" s="12">
        <v>2</v>
      </c>
      <c r="AQ246" s="12"/>
    </row>
    <row r="247" spans="1:43" x14ac:dyDescent="0.3">
      <c r="A247">
        <v>38</v>
      </c>
      <c r="B247">
        <v>246</v>
      </c>
      <c r="C247" s="2">
        <v>1</v>
      </c>
      <c r="D247" t="s">
        <v>113</v>
      </c>
      <c r="E247">
        <v>1</v>
      </c>
      <c r="F247" s="2">
        <v>4</v>
      </c>
      <c r="G247" t="s">
        <v>84</v>
      </c>
      <c r="H247">
        <v>2</v>
      </c>
      <c r="I247" s="2">
        <v>6</v>
      </c>
      <c r="J247" t="str">
        <f t="shared" si="55"/>
        <v>T-114247_6</v>
      </c>
      <c r="K247">
        <f t="shared" si="56"/>
        <v>1</v>
      </c>
      <c r="U247" s="2">
        <f t="shared" si="50"/>
        <v>2</v>
      </c>
      <c r="V247" s="30" t="s">
        <v>43</v>
      </c>
      <c r="W247" s="30" t="s">
        <v>90</v>
      </c>
      <c r="X247" s="1" t="s">
        <v>108</v>
      </c>
      <c r="Y247" s="1">
        <v>1</v>
      </c>
      <c r="Z247" s="1"/>
      <c r="AA247" s="1" t="s">
        <v>131</v>
      </c>
      <c r="AB247" s="42">
        <v>6</v>
      </c>
      <c r="AC247" s="42">
        <v>248</v>
      </c>
      <c r="AD247" s="42">
        <v>2691</v>
      </c>
      <c r="AE247" s="15" t="s">
        <v>130</v>
      </c>
      <c r="AF247" s="8">
        <v>31.22</v>
      </c>
      <c r="AG247" s="8">
        <f t="shared" si="51"/>
        <v>62.44</v>
      </c>
      <c r="AH247" s="8">
        <f t="shared" si="54"/>
        <v>32.033664000000002</v>
      </c>
      <c r="AI247" s="8">
        <f t="shared" si="52"/>
        <v>64.067328000000003</v>
      </c>
      <c r="AJ247" s="8">
        <f t="shared" si="53"/>
        <v>1.0260622677770661</v>
      </c>
      <c r="AK247" s="8"/>
      <c r="AL247">
        <v>2</v>
      </c>
      <c r="AQ247" s="12"/>
    </row>
    <row r="248" spans="1:43" x14ac:dyDescent="0.3">
      <c r="A248">
        <v>39</v>
      </c>
      <c r="B248">
        <v>247</v>
      </c>
      <c r="C248" s="2">
        <v>1</v>
      </c>
      <c r="D248" t="s">
        <v>113</v>
      </c>
      <c r="E248">
        <v>1</v>
      </c>
      <c r="F248" s="2">
        <v>4</v>
      </c>
      <c r="G248" t="s">
        <v>84</v>
      </c>
      <c r="H248">
        <v>2</v>
      </c>
      <c r="I248" s="2">
        <v>7</v>
      </c>
      <c r="J248" t="str">
        <f t="shared" si="55"/>
        <v>T-114247_5</v>
      </c>
      <c r="K248">
        <f t="shared" si="56"/>
        <v>1</v>
      </c>
      <c r="U248" s="2">
        <f t="shared" si="50"/>
        <v>2</v>
      </c>
      <c r="V248" s="30" t="s">
        <v>44</v>
      </c>
      <c r="W248" s="30" t="s">
        <v>91</v>
      </c>
      <c r="X248" s="1" t="s">
        <v>108</v>
      </c>
      <c r="Y248" s="1">
        <v>1</v>
      </c>
      <c r="Z248" s="1"/>
      <c r="AA248" s="1" t="s">
        <v>131</v>
      </c>
      <c r="AB248" s="42">
        <v>6</v>
      </c>
      <c r="AC248" s="42">
        <v>248</v>
      </c>
      <c r="AD248" s="42">
        <v>2691</v>
      </c>
      <c r="AE248" s="15" t="s">
        <v>130</v>
      </c>
      <c r="AF248" s="8">
        <v>31.22</v>
      </c>
      <c r="AG248" s="8">
        <f t="shared" si="51"/>
        <v>62.44</v>
      </c>
      <c r="AH248" s="8">
        <f t="shared" si="54"/>
        <v>32.033664000000002</v>
      </c>
      <c r="AI248" s="8">
        <f t="shared" si="52"/>
        <v>64.067328000000003</v>
      </c>
      <c r="AJ248" s="8">
        <f t="shared" si="53"/>
        <v>1.0260622677770661</v>
      </c>
      <c r="AK248" s="8"/>
      <c r="AL248">
        <v>2</v>
      </c>
    </row>
    <row r="249" spans="1:43" x14ac:dyDescent="0.3">
      <c r="A249">
        <v>4</v>
      </c>
      <c r="B249">
        <v>248</v>
      </c>
      <c r="C249" s="2">
        <v>1</v>
      </c>
      <c r="D249" t="s">
        <v>113</v>
      </c>
      <c r="E249">
        <v>1</v>
      </c>
      <c r="F249" s="2">
        <v>2</v>
      </c>
      <c r="G249" t="s">
        <v>60</v>
      </c>
      <c r="H249">
        <v>1</v>
      </c>
      <c r="I249" s="2">
        <v>4</v>
      </c>
      <c r="J249" t="str">
        <f t="shared" si="55"/>
        <v>T-114247_2</v>
      </c>
      <c r="K249">
        <f t="shared" si="56"/>
        <v>1</v>
      </c>
      <c r="U249" s="2">
        <f t="shared" si="50"/>
        <v>1</v>
      </c>
      <c r="V249" s="30" t="s">
        <v>8</v>
      </c>
      <c r="W249" s="30" t="s">
        <v>64</v>
      </c>
      <c r="X249" s="1" t="s">
        <v>108</v>
      </c>
      <c r="Y249" s="1">
        <v>1</v>
      </c>
      <c r="Z249" s="1"/>
      <c r="AA249" s="1" t="s">
        <v>131</v>
      </c>
      <c r="AB249" s="42">
        <v>6</v>
      </c>
      <c r="AC249" s="42">
        <v>248</v>
      </c>
      <c r="AD249" s="42">
        <v>3565</v>
      </c>
      <c r="AE249" s="15" t="s">
        <v>130</v>
      </c>
      <c r="AF249" s="8">
        <v>40.880000000000003</v>
      </c>
      <c r="AG249" s="8">
        <f t="shared" si="51"/>
        <v>40.880000000000003</v>
      </c>
      <c r="AH249" s="8">
        <f t="shared" si="54"/>
        <v>42.437759999999997</v>
      </c>
      <c r="AI249" s="8">
        <f t="shared" si="52"/>
        <v>42.437759999999997</v>
      </c>
      <c r="AJ249" s="8">
        <f t="shared" si="53"/>
        <v>1.038105675146771</v>
      </c>
      <c r="AK249" s="8"/>
      <c r="AL249">
        <v>2</v>
      </c>
      <c r="AQ249" s="12"/>
    </row>
    <row r="250" spans="1:43" x14ac:dyDescent="0.3">
      <c r="A250">
        <v>5</v>
      </c>
      <c r="B250">
        <v>249</v>
      </c>
      <c r="C250" s="2">
        <v>1</v>
      </c>
      <c r="D250" t="s">
        <v>113</v>
      </c>
      <c r="E250">
        <v>1</v>
      </c>
      <c r="F250" s="2">
        <v>2</v>
      </c>
      <c r="G250" t="s">
        <v>60</v>
      </c>
      <c r="H250">
        <v>1</v>
      </c>
      <c r="I250" s="2">
        <v>5</v>
      </c>
      <c r="J250" t="str">
        <f t="shared" si="55"/>
        <v>T-114247_1</v>
      </c>
      <c r="K250">
        <f t="shared" si="56"/>
        <v>1</v>
      </c>
      <c r="U250" s="2">
        <f t="shared" si="50"/>
        <v>1</v>
      </c>
      <c r="V250" s="30" t="s">
        <v>9</v>
      </c>
      <c r="W250" s="30" t="s">
        <v>65</v>
      </c>
      <c r="X250" s="1" t="s">
        <v>108</v>
      </c>
      <c r="Y250" s="1">
        <v>1</v>
      </c>
      <c r="Z250" s="1"/>
      <c r="AA250" s="30" t="s">
        <v>131</v>
      </c>
      <c r="AB250" s="42">
        <v>6</v>
      </c>
      <c r="AC250" s="42">
        <v>248</v>
      </c>
      <c r="AD250" s="42">
        <v>3565</v>
      </c>
      <c r="AE250" s="15" t="s">
        <v>130</v>
      </c>
      <c r="AF250" s="8">
        <v>40.880000000000003</v>
      </c>
      <c r="AG250" s="8">
        <f t="shared" si="51"/>
        <v>40.880000000000003</v>
      </c>
      <c r="AH250" s="8">
        <f t="shared" si="54"/>
        <v>42.437759999999997</v>
      </c>
      <c r="AI250" s="8">
        <f t="shared" si="52"/>
        <v>42.437759999999997</v>
      </c>
      <c r="AJ250" s="8">
        <f t="shared" si="53"/>
        <v>1.038105675146771</v>
      </c>
      <c r="AK250" s="8"/>
      <c r="AL250">
        <v>2</v>
      </c>
    </row>
    <row r="251" spans="1:43" x14ac:dyDescent="0.3">
      <c r="A251">
        <v>20</v>
      </c>
      <c r="B251">
        <v>250</v>
      </c>
      <c r="C251" s="2">
        <v>1</v>
      </c>
      <c r="D251" t="s">
        <v>113</v>
      </c>
      <c r="E251">
        <v>1</v>
      </c>
      <c r="F251" s="2">
        <v>3</v>
      </c>
      <c r="G251" t="s">
        <v>77</v>
      </c>
      <c r="H251">
        <v>1</v>
      </c>
      <c r="I251" s="2">
        <v>4</v>
      </c>
      <c r="J251" t="str">
        <f t="shared" si="55"/>
        <v>T-114247_3</v>
      </c>
      <c r="K251">
        <f t="shared" si="56"/>
        <v>1</v>
      </c>
      <c r="U251" s="2">
        <f t="shared" si="50"/>
        <v>1</v>
      </c>
      <c r="V251" s="30" t="s">
        <v>24</v>
      </c>
      <c r="W251" s="30" t="s">
        <v>81</v>
      </c>
      <c r="X251" s="1" t="s">
        <v>108</v>
      </c>
      <c r="Y251" s="1">
        <v>1</v>
      </c>
      <c r="Z251" s="1"/>
      <c r="AA251" s="1" t="s">
        <v>131</v>
      </c>
      <c r="AB251" s="40">
        <v>6</v>
      </c>
      <c r="AC251" s="40">
        <v>248</v>
      </c>
      <c r="AD251" s="40">
        <v>3676</v>
      </c>
      <c r="AE251" s="15" t="s">
        <v>130</v>
      </c>
      <c r="AF251" s="8">
        <v>42.374000000000002</v>
      </c>
      <c r="AG251" s="8">
        <f t="shared" si="51"/>
        <v>42.374000000000002</v>
      </c>
      <c r="AH251" s="8">
        <f t="shared" si="54"/>
        <v>43.759104000000001</v>
      </c>
      <c r="AI251" s="8">
        <f t="shared" si="52"/>
        <v>43.759104000000001</v>
      </c>
      <c r="AJ251" s="8">
        <f t="shared" si="53"/>
        <v>1.0326875914475857</v>
      </c>
      <c r="AK251" s="8"/>
      <c r="AL251" s="12">
        <v>2</v>
      </c>
    </row>
    <row r="252" spans="1:43" x14ac:dyDescent="0.3">
      <c r="A252">
        <v>21</v>
      </c>
      <c r="B252">
        <v>251</v>
      </c>
      <c r="C252" s="2">
        <v>1</v>
      </c>
      <c r="D252" t="s">
        <v>113</v>
      </c>
      <c r="E252">
        <v>1</v>
      </c>
      <c r="F252" s="2">
        <v>3</v>
      </c>
      <c r="G252" t="s">
        <v>77</v>
      </c>
      <c r="H252">
        <v>1</v>
      </c>
      <c r="I252" s="2">
        <v>5</v>
      </c>
      <c r="J252" t="str">
        <f t="shared" si="55"/>
        <v>T-114247_4</v>
      </c>
      <c r="K252">
        <f t="shared" si="56"/>
        <v>1</v>
      </c>
      <c r="U252" s="2">
        <f t="shared" si="50"/>
        <v>1</v>
      </c>
      <c r="V252" s="30" t="s">
        <v>25</v>
      </c>
      <c r="W252" s="30" t="s">
        <v>82</v>
      </c>
      <c r="X252" s="1" t="s">
        <v>108</v>
      </c>
      <c r="Y252" s="1">
        <v>1</v>
      </c>
      <c r="Z252" s="1"/>
      <c r="AA252" s="1" t="s">
        <v>131</v>
      </c>
      <c r="AB252" s="40">
        <v>6</v>
      </c>
      <c r="AC252" s="40">
        <v>248</v>
      </c>
      <c r="AD252" s="40">
        <v>3676</v>
      </c>
      <c r="AE252" s="15" t="s">
        <v>130</v>
      </c>
      <c r="AF252" s="8">
        <v>42.374000000000002</v>
      </c>
      <c r="AG252" s="8">
        <f t="shared" si="51"/>
        <v>42.374000000000002</v>
      </c>
      <c r="AH252" s="8">
        <f t="shared" si="54"/>
        <v>43.759104000000001</v>
      </c>
      <c r="AI252" s="8">
        <f t="shared" si="52"/>
        <v>43.759104000000001</v>
      </c>
      <c r="AJ252" s="8">
        <f t="shared" si="53"/>
        <v>1.0326875914475857</v>
      </c>
      <c r="AK252" s="8"/>
      <c r="AL252" s="12">
        <v>2</v>
      </c>
    </row>
    <row r="253" spans="1:43" x14ac:dyDescent="0.3">
      <c r="A253">
        <v>230</v>
      </c>
      <c r="B253">
        <v>252</v>
      </c>
      <c r="C253" s="2">
        <v>3</v>
      </c>
      <c r="D253" s="6" t="s">
        <v>613</v>
      </c>
      <c r="E253">
        <v>1</v>
      </c>
      <c r="F253" s="2" t="str">
        <f>V253</f>
        <v>19</v>
      </c>
      <c r="G253" t="str">
        <f>W253</f>
        <v>T-115626_Standard</v>
      </c>
      <c r="H253">
        <f>Y253</f>
        <v>24</v>
      </c>
      <c r="U253" s="2">
        <f t="shared" si="50"/>
        <v>24</v>
      </c>
      <c r="V253" t="s">
        <v>448</v>
      </c>
      <c r="W253" t="s">
        <v>449</v>
      </c>
      <c r="X253" s="1" t="s">
        <v>108</v>
      </c>
      <c r="Y253" s="1">
        <v>24</v>
      </c>
      <c r="Z253" s="1" t="s">
        <v>601</v>
      </c>
      <c r="AA253" s="1" t="s">
        <v>131</v>
      </c>
      <c r="AB253" s="40">
        <v>6</v>
      </c>
      <c r="AC253" s="40">
        <v>319</v>
      </c>
      <c r="AD253" s="40">
        <v>4220</v>
      </c>
      <c r="AE253" s="15" t="s">
        <v>130</v>
      </c>
      <c r="AF253" s="11">
        <v>64.843000000000004</v>
      </c>
      <c r="AG253" s="8">
        <f t="shared" si="51"/>
        <v>1556.232</v>
      </c>
      <c r="AH253" s="8">
        <f t="shared" si="54"/>
        <v>64.616640000000004</v>
      </c>
      <c r="AI253" s="8">
        <f t="shared" si="52"/>
        <v>1550.79936</v>
      </c>
      <c r="AJ253" s="8">
        <f t="shared" si="53"/>
        <v>0.99650910661135361</v>
      </c>
      <c r="AK253" s="8"/>
      <c r="AL253" s="30">
        <v>2</v>
      </c>
      <c r="AQ253" s="12"/>
    </row>
    <row r="254" spans="1:43" x14ac:dyDescent="0.3">
      <c r="A254">
        <v>243</v>
      </c>
      <c r="B254">
        <v>253</v>
      </c>
      <c r="C254" s="2">
        <v>3</v>
      </c>
      <c r="D254" s="6" t="s">
        <v>613</v>
      </c>
      <c r="E254">
        <v>1</v>
      </c>
      <c r="F254" s="2" t="s">
        <v>460</v>
      </c>
      <c r="G254" t="s">
        <v>461</v>
      </c>
      <c r="H254">
        <v>3</v>
      </c>
      <c r="I254" s="2">
        <v>1</v>
      </c>
      <c r="J254" t="s">
        <v>462</v>
      </c>
      <c r="K254">
        <v>1</v>
      </c>
      <c r="L254" s="2">
        <v>2</v>
      </c>
      <c r="M254" t="s">
        <v>475</v>
      </c>
      <c r="N254">
        <v>1</v>
      </c>
      <c r="O254" s="2">
        <v>2</v>
      </c>
      <c r="P254" t="str">
        <f>W254</f>
        <v>T-114493_Standard</v>
      </c>
      <c r="Q254">
        <f>Y254</f>
        <v>1</v>
      </c>
      <c r="U254" s="2">
        <f t="shared" si="50"/>
        <v>3</v>
      </c>
      <c r="V254" t="s">
        <v>478</v>
      </c>
      <c r="W254" t="s">
        <v>479</v>
      </c>
      <c r="X254" s="1" t="s">
        <v>108</v>
      </c>
      <c r="Y254" s="1">
        <v>1</v>
      </c>
      <c r="Z254" s="1" t="s">
        <v>602</v>
      </c>
      <c r="AA254" s="1" t="s">
        <v>131</v>
      </c>
      <c r="AB254" s="40">
        <v>8</v>
      </c>
      <c r="AC254" s="40">
        <v>30</v>
      </c>
      <c r="AD254" s="40">
        <v>579</v>
      </c>
      <c r="AE254" s="15" t="s">
        <v>130</v>
      </c>
      <c r="AF254" s="11">
        <v>1.1140000000000001</v>
      </c>
      <c r="AG254" s="8">
        <f t="shared" si="51"/>
        <v>3.3420000000000005</v>
      </c>
      <c r="AH254" s="8">
        <f t="shared" si="54"/>
        <v>1.11168</v>
      </c>
      <c r="AI254" s="8">
        <f t="shared" si="52"/>
        <v>3.3350400000000002</v>
      </c>
      <c r="AJ254" s="8">
        <f t="shared" si="53"/>
        <v>0.99791741472172346</v>
      </c>
      <c r="AK254" s="8"/>
      <c r="AL254" s="30">
        <v>2</v>
      </c>
    </row>
    <row r="255" spans="1:43" x14ac:dyDescent="0.3">
      <c r="A255">
        <v>282</v>
      </c>
      <c r="B255">
        <v>254</v>
      </c>
      <c r="C255" s="2">
        <v>3</v>
      </c>
      <c r="D255" s="6" t="s">
        <v>613</v>
      </c>
      <c r="E255">
        <v>1</v>
      </c>
      <c r="F255" s="2" t="s">
        <v>547</v>
      </c>
      <c r="G255" t="s">
        <v>548</v>
      </c>
      <c r="H255">
        <v>1</v>
      </c>
      <c r="I255" s="2">
        <v>1</v>
      </c>
      <c r="J255" t="s">
        <v>549</v>
      </c>
      <c r="K255">
        <v>1</v>
      </c>
      <c r="L255" s="2">
        <v>2</v>
      </c>
      <c r="M255" t="s">
        <v>557</v>
      </c>
      <c r="N255">
        <v>1</v>
      </c>
      <c r="O255" s="2">
        <v>2</v>
      </c>
      <c r="P255" t="str">
        <f>W255</f>
        <v>T-114493_Standard</v>
      </c>
      <c r="Q255">
        <f>Y255</f>
        <v>1</v>
      </c>
      <c r="U255" s="2">
        <f t="shared" si="50"/>
        <v>1</v>
      </c>
      <c r="V255" t="s">
        <v>559</v>
      </c>
      <c r="W255" t="s">
        <v>479</v>
      </c>
      <c r="X255" s="1" t="s">
        <v>108</v>
      </c>
      <c r="Y255" s="1">
        <v>1</v>
      </c>
      <c r="Z255" s="1" t="s">
        <v>602</v>
      </c>
      <c r="AA255" s="1" t="s">
        <v>131</v>
      </c>
      <c r="AB255" s="40">
        <v>8</v>
      </c>
      <c r="AC255" s="40">
        <v>30</v>
      </c>
      <c r="AD255" s="40">
        <v>579</v>
      </c>
      <c r="AE255" s="15" t="s">
        <v>130</v>
      </c>
      <c r="AF255" s="11">
        <v>1.1140000000000001</v>
      </c>
      <c r="AG255" s="8">
        <f t="shared" si="51"/>
        <v>1.1140000000000001</v>
      </c>
      <c r="AH255" s="8">
        <f t="shared" si="54"/>
        <v>1.11168</v>
      </c>
      <c r="AI255" s="8">
        <f t="shared" si="52"/>
        <v>1.11168</v>
      </c>
      <c r="AJ255" s="8">
        <f t="shared" si="53"/>
        <v>0.99791741472172346</v>
      </c>
      <c r="AK255" s="8"/>
      <c r="AL255" s="30">
        <v>2</v>
      </c>
      <c r="AQ255" s="12"/>
    </row>
    <row r="256" spans="1:43" x14ac:dyDescent="0.3">
      <c r="A256">
        <v>414</v>
      </c>
      <c r="B256">
        <v>255</v>
      </c>
      <c r="C256" s="2">
        <v>4</v>
      </c>
      <c r="D256" s="6" t="s">
        <v>894</v>
      </c>
      <c r="E256">
        <v>1</v>
      </c>
      <c r="F256" s="2">
        <v>3</v>
      </c>
      <c r="G256" t="s">
        <v>747</v>
      </c>
      <c r="H256">
        <v>3</v>
      </c>
      <c r="I256" s="2">
        <v>2</v>
      </c>
      <c r="J256" t="s">
        <v>461</v>
      </c>
      <c r="K256">
        <v>1</v>
      </c>
      <c r="L256" s="2">
        <v>1</v>
      </c>
      <c r="M256" t="s">
        <v>462</v>
      </c>
      <c r="N256">
        <v>1</v>
      </c>
      <c r="O256" s="2">
        <v>2</v>
      </c>
      <c r="P256" t="s">
        <v>475</v>
      </c>
      <c r="Q256">
        <v>1</v>
      </c>
      <c r="R256" s="2">
        <v>2</v>
      </c>
      <c r="S256" t="str">
        <f>W256</f>
        <v>T-114493_Standard</v>
      </c>
      <c r="T256">
        <f>Y256</f>
        <v>1</v>
      </c>
      <c r="U256" s="2">
        <f t="shared" si="50"/>
        <v>3</v>
      </c>
      <c r="V256" s="30" t="s">
        <v>845</v>
      </c>
      <c r="W256" s="30" t="s">
        <v>479</v>
      </c>
      <c r="X256" s="1" t="s">
        <v>108</v>
      </c>
      <c r="Y256" s="1">
        <v>1</v>
      </c>
      <c r="Z256" s="12"/>
      <c r="AA256" s="17" t="s">
        <v>131</v>
      </c>
      <c r="AB256" s="40">
        <v>8</v>
      </c>
      <c r="AC256" s="40">
        <v>30</v>
      </c>
      <c r="AD256" s="40">
        <v>579</v>
      </c>
      <c r="AE256" s="33" t="s">
        <v>130</v>
      </c>
      <c r="AF256" s="11">
        <v>1.1140000000000001</v>
      </c>
      <c r="AG256" s="8">
        <f t="shared" si="51"/>
        <v>3.3420000000000005</v>
      </c>
      <c r="AH256" s="8">
        <f t="shared" si="54"/>
        <v>1.11168</v>
      </c>
      <c r="AI256" s="8">
        <f t="shared" si="52"/>
        <v>3.3350400000000002</v>
      </c>
      <c r="AJ256" s="8">
        <f t="shared" si="53"/>
        <v>0.99791741472172346</v>
      </c>
      <c r="AK256" s="8"/>
      <c r="AL256" s="30">
        <v>2</v>
      </c>
      <c r="AQ256" s="12"/>
    </row>
    <row r="257" spans="1:43" x14ac:dyDescent="0.3">
      <c r="A257">
        <v>477</v>
      </c>
      <c r="B257">
        <v>256</v>
      </c>
      <c r="C257" s="2">
        <v>5</v>
      </c>
      <c r="D257" s="6" t="s">
        <v>1040</v>
      </c>
      <c r="E257">
        <v>1</v>
      </c>
      <c r="F257" s="2">
        <v>1</v>
      </c>
      <c r="G257" t="s">
        <v>901</v>
      </c>
      <c r="H257">
        <v>3</v>
      </c>
      <c r="I257" s="2">
        <v>2</v>
      </c>
      <c r="J257" t="s">
        <v>461</v>
      </c>
      <c r="K257">
        <v>1</v>
      </c>
      <c r="L257" s="2">
        <v>1</v>
      </c>
      <c r="M257" t="s">
        <v>462</v>
      </c>
      <c r="N257">
        <v>1</v>
      </c>
      <c r="O257" s="2">
        <v>2</v>
      </c>
      <c r="P257" t="s">
        <v>475</v>
      </c>
      <c r="Q257">
        <v>1</v>
      </c>
      <c r="R257" s="2">
        <v>2</v>
      </c>
      <c r="S257" t="str">
        <f>W257</f>
        <v>T-114493_Standard</v>
      </c>
      <c r="T257">
        <f>Y257</f>
        <v>1</v>
      </c>
      <c r="U257" s="2">
        <f t="shared" si="50"/>
        <v>3</v>
      </c>
      <c r="V257" t="s">
        <v>954</v>
      </c>
      <c r="W257" t="s">
        <v>479</v>
      </c>
      <c r="X257" s="12" t="s">
        <v>108</v>
      </c>
      <c r="Y257" s="12">
        <v>1</v>
      </c>
      <c r="Z257" s="12"/>
      <c r="AA257" s="17" t="s">
        <v>131</v>
      </c>
      <c r="AB257" s="40">
        <v>8</v>
      </c>
      <c r="AC257" s="40">
        <v>30</v>
      </c>
      <c r="AD257" s="40">
        <v>579</v>
      </c>
      <c r="AE257" s="33" t="s">
        <v>130</v>
      </c>
      <c r="AF257" s="11">
        <v>1.1140000000000001</v>
      </c>
      <c r="AG257" s="8">
        <f t="shared" si="51"/>
        <v>3.3420000000000005</v>
      </c>
      <c r="AH257" s="8">
        <f t="shared" si="54"/>
        <v>1.11168</v>
      </c>
      <c r="AI257" s="8">
        <f t="shared" si="52"/>
        <v>3.3350400000000002</v>
      </c>
      <c r="AJ257" s="8">
        <f t="shared" si="53"/>
        <v>0.99791741472172346</v>
      </c>
      <c r="AK257" s="8"/>
      <c r="AL257" s="30">
        <v>2</v>
      </c>
      <c r="AQ257" s="12"/>
    </row>
    <row r="258" spans="1:43" x14ac:dyDescent="0.3">
      <c r="A258">
        <v>251</v>
      </c>
      <c r="B258">
        <v>257</v>
      </c>
      <c r="C258" s="2">
        <v>3</v>
      </c>
      <c r="D258" s="6" t="s">
        <v>613</v>
      </c>
      <c r="E258">
        <v>1</v>
      </c>
      <c r="F258" s="2" t="s">
        <v>460</v>
      </c>
      <c r="G258" t="s">
        <v>461</v>
      </c>
      <c r="H258">
        <v>3</v>
      </c>
      <c r="I258" s="2">
        <v>1</v>
      </c>
      <c r="J258" t="s">
        <v>462</v>
      </c>
      <c r="K258">
        <v>1</v>
      </c>
      <c r="L258" s="2">
        <v>4</v>
      </c>
      <c r="M258" t="s">
        <v>492</v>
      </c>
      <c r="N258">
        <v>1</v>
      </c>
      <c r="O258" s="2">
        <v>2</v>
      </c>
      <c r="P258" t="str">
        <f>W258</f>
        <v>T-114578_Standard</v>
      </c>
      <c r="Q258">
        <f>Y258</f>
        <v>1</v>
      </c>
      <c r="U258" s="2">
        <f t="shared" si="50"/>
        <v>3</v>
      </c>
      <c r="V258" t="s">
        <v>495</v>
      </c>
      <c r="W258" t="s">
        <v>496</v>
      </c>
      <c r="X258" s="1" t="s">
        <v>108</v>
      </c>
      <c r="Y258" s="1">
        <v>1</v>
      </c>
      <c r="Z258" s="1" t="s">
        <v>602</v>
      </c>
      <c r="AA258" s="30" t="s">
        <v>131</v>
      </c>
      <c r="AB258" s="40">
        <v>8</v>
      </c>
      <c r="AC258" s="40">
        <v>40</v>
      </c>
      <c r="AD258" s="40">
        <v>262</v>
      </c>
      <c r="AE258" s="15" t="s">
        <v>130</v>
      </c>
      <c r="AF258" s="11">
        <v>0.64500000000000002</v>
      </c>
      <c r="AG258" s="8">
        <f t="shared" si="51"/>
        <v>1.9350000000000001</v>
      </c>
      <c r="AH258" s="8">
        <f t="shared" si="54"/>
        <v>0.67071999999999998</v>
      </c>
      <c r="AI258" s="8">
        <f t="shared" si="52"/>
        <v>2.0121599999999997</v>
      </c>
      <c r="AJ258" s="8">
        <f t="shared" si="53"/>
        <v>1.0398759689922479</v>
      </c>
      <c r="AK258" s="8"/>
      <c r="AL258" s="30">
        <v>2</v>
      </c>
    </row>
    <row r="259" spans="1:43" x14ac:dyDescent="0.3">
      <c r="A259">
        <v>290</v>
      </c>
      <c r="B259">
        <v>258</v>
      </c>
      <c r="C259" s="2">
        <v>3</v>
      </c>
      <c r="D259" s="6" t="s">
        <v>613</v>
      </c>
      <c r="E259">
        <v>1</v>
      </c>
      <c r="F259" s="2" t="s">
        <v>547</v>
      </c>
      <c r="G259" t="s">
        <v>548</v>
      </c>
      <c r="H259">
        <v>1</v>
      </c>
      <c r="I259" s="2">
        <v>1</v>
      </c>
      <c r="J259" t="s">
        <v>549</v>
      </c>
      <c r="K259">
        <v>1</v>
      </c>
      <c r="L259" s="2">
        <v>4</v>
      </c>
      <c r="M259" t="s">
        <v>492</v>
      </c>
      <c r="N259">
        <v>1</v>
      </c>
      <c r="O259" s="2">
        <v>2</v>
      </c>
      <c r="P259" t="str">
        <f>W259</f>
        <v>T-114578_Standard</v>
      </c>
      <c r="Q259">
        <f>Y259</f>
        <v>1</v>
      </c>
      <c r="U259" s="2">
        <f t="shared" si="50"/>
        <v>1</v>
      </c>
      <c r="V259" t="s">
        <v>567</v>
      </c>
      <c r="W259" t="s">
        <v>496</v>
      </c>
      <c r="X259" s="1" t="s">
        <v>108</v>
      </c>
      <c r="Y259" s="1">
        <v>1</v>
      </c>
      <c r="Z259" s="1" t="s">
        <v>602</v>
      </c>
      <c r="AA259" s="1" t="s">
        <v>131</v>
      </c>
      <c r="AB259" s="40">
        <v>8</v>
      </c>
      <c r="AC259" s="40">
        <v>40</v>
      </c>
      <c r="AD259" s="40">
        <v>262</v>
      </c>
      <c r="AE259" s="15" t="s">
        <v>130</v>
      </c>
      <c r="AF259" s="11">
        <v>0.64500000000000002</v>
      </c>
      <c r="AG259" s="8">
        <f t="shared" si="51"/>
        <v>0.64500000000000002</v>
      </c>
      <c r="AH259" s="8">
        <f t="shared" si="54"/>
        <v>0.67071999999999998</v>
      </c>
      <c r="AI259" s="8">
        <f t="shared" si="52"/>
        <v>0.67071999999999998</v>
      </c>
      <c r="AJ259" s="8">
        <f t="shared" si="53"/>
        <v>1.0398759689922481</v>
      </c>
      <c r="AK259" s="8"/>
      <c r="AL259" s="30">
        <v>2</v>
      </c>
    </row>
    <row r="260" spans="1:43" x14ac:dyDescent="0.3">
      <c r="A260">
        <v>422</v>
      </c>
      <c r="B260">
        <v>259</v>
      </c>
      <c r="C260" s="2">
        <v>4</v>
      </c>
      <c r="D260" s="6" t="s">
        <v>894</v>
      </c>
      <c r="E260">
        <v>1</v>
      </c>
      <c r="F260" s="2">
        <v>3</v>
      </c>
      <c r="G260" t="s">
        <v>747</v>
      </c>
      <c r="H260">
        <v>3</v>
      </c>
      <c r="I260" s="2">
        <v>2</v>
      </c>
      <c r="J260" t="s">
        <v>461</v>
      </c>
      <c r="K260">
        <v>1</v>
      </c>
      <c r="L260" s="2">
        <v>1</v>
      </c>
      <c r="M260" t="s">
        <v>462</v>
      </c>
      <c r="N260">
        <v>1</v>
      </c>
      <c r="O260" s="2">
        <v>4</v>
      </c>
      <c r="P260" t="s">
        <v>492</v>
      </c>
      <c r="Q260">
        <v>1</v>
      </c>
      <c r="R260" s="2">
        <v>2</v>
      </c>
      <c r="S260" t="str">
        <f>W260</f>
        <v>T-114578_Standard</v>
      </c>
      <c r="T260">
        <f>Y260</f>
        <v>1</v>
      </c>
      <c r="U260" s="2">
        <f t="shared" si="50"/>
        <v>3</v>
      </c>
      <c r="V260" s="30" t="s">
        <v>853</v>
      </c>
      <c r="W260" s="30" t="s">
        <v>496</v>
      </c>
      <c r="X260" s="1" t="s">
        <v>108</v>
      </c>
      <c r="Y260" s="1">
        <v>1</v>
      </c>
      <c r="Z260" s="12"/>
      <c r="AA260" s="17" t="s">
        <v>131</v>
      </c>
      <c r="AB260" s="40">
        <v>8</v>
      </c>
      <c r="AC260" s="40">
        <v>40</v>
      </c>
      <c r="AD260" s="40">
        <v>262</v>
      </c>
      <c r="AE260" s="33" t="s">
        <v>130</v>
      </c>
      <c r="AF260" s="11">
        <v>0.64500000000000002</v>
      </c>
      <c r="AG260" s="8">
        <f t="shared" si="51"/>
        <v>1.9350000000000001</v>
      </c>
      <c r="AH260" s="8">
        <f t="shared" si="54"/>
        <v>0.67071999999999998</v>
      </c>
      <c r="AI260" s="8">
        <f t="shared" si="52"/>
        <v>2.0121599999999997</v>
      </c>
      <c r="AJ260" s="8">
        <f t="shared" si="53"/>
        <v>1.0398759689922479</v>
      </c>
      <c r="AK260" s="8"/>
      <c r="AL260" s="1">
        <v>2</v>
      </c>
    </row>
    <row r="261" spans="1:43" x14ac:dyDescent="0.3">
      <c r="A261">
        <v>485</v>
      </c>
      <c r="B261">
        <v>260</v>
      </c>
      <c r="C261" s="2">
        <v>5</v>
      </c>
      <c r="D261" s="6" t="s">
        <v>1040</v>
      </c>
      <c r="E261">
        <v>1</v>
      </c>
      <c r="F261" s="2">
        <v>1</v>
      </c>
      <c r="G261" t="s">
        <v>901</v>
      </c>
      <c r="H261">
        <v>3</v>
      </c>
      <c r="I261" s="2">
        <v>2</v>
      </c>
      <c r="J261" t="s">
        <v>461</v>
      </c>
      <c r="K261">
        <v>1</v>
      </c>
      <c r="L261" s="2">
        <v>1</v>
      </c>
      <c r="M261" t="s">
        <v>462</v>
      </c>
      <c r="N261">
        <v>1</v>
      </c>
      <c r="O261" s="2">
        <v>4</v>
      </c>
      <c r="P261" t="s">
        <v>492</v>
      </c>
      <c r="Q261">
        <v>1</v>
      </c>
      <c r="R261" s="2">
        <v>2</v>
      </c>
      <c r="S261" t="str">
        <f>W261</f>
        <v>T-114578_Standard</v>
      </c>
      <c r="T261">
        <f>Y261</f>
        <v>1</v>
      </c>
      <c r="U261" s="2">
        <f t="shared" si="50"/>
        <v>3</v>
      </c>
      <c r="V261" t="s">
        <v>962</v>
      </c>
      <c r="W261" t="s">
        <v>496</v>
      </c>
      <c r="X261" s="12" t="s">
        <v>108</v>
      </c>
      <c r="Y261" s="12">
        <v>1</v>
      </c>
      <c r="Z261" s="12"/>
      <c r="AA261" s="17" t="s">
        <v>131</v>
      </c>
      <c r="AB261" s="40">
        <v>8</v>
      </c>
      <c r="AC261" s="40">
        <v>40</v>
      </c>
      <c r="AD261" s="40">
        <v>262</v>
      </c>
      <c r="AE261" s="33" t="s">
        <v>130</v>
      </c>
      <c r="AF261" s="11">
        <v>0.64500000000000002</v>
      </c>
      <c r="AG261" s="8">
        <f t="shared" si="51"/>
        <v>1.9350000000000001</v>
      </c>
      <c r="AH261" s="8">
        <f t="shared" si="54"/>
        <v>0.67071999999999998</v>
      </c>
      <c r="AI261" s="8">
        <f t="shared" si="52"/>
        <v>2.0121599999999997</v>
      </c>
      <c r="AJ261" s="8">
        <f t="shared" si="53"/>
        <v>1.0398759689922479</v>
      </c>
      <c r="AK261" s="8"/>
      <c r="AL261" s="1">
        <v>2</v>
      </c>
    </row>
    <row r="262" spans="1:43" x14ac:dyDescent="0.3">
      <c r="A262">
        <v>259</v>
      </c>
      <c r="B262">
        <v>261</v>
      </c>
      <c r="C262" s="2">
        <v>3</v>
      </c>
      <c r="D262" s="6" t="s">
        <v>613</v>
      </c>
      <c r="E262">
        <v>1</v>
      </c>
      <c r="F262" s="2" t="s">
        <v>460</v>
      </c>
      <c r="G262" t="s">
        <v>461</v>
      </c>
      <c r="H262">
        <v>3</v>
      </c>
      <c r="I262" s="2">
        <v>4</v>
      </c>
      <c r="J262" t="s">
        <v>512</v>
      </c>
      <c r="K262">
        <v>1</v>
      </c>
      <c r="L262" s="2">
        <v>1</v>
      </c>
      <c r="M262" t="s">
        <v>513</v>
      </c>
      <c r="N262">
        <v>1</v>
      </c>
      <c r="O262" s="2">
        <v>1</v>
      </c>
      <c r="P262" t="str">
        <f>W262</f>
        <v>T-114509_Standard</v>
      </c>
      <c r="Q262">
        <f>Y262</f>
        <v>1</v>
      </c>
      <c r="U262" s="2">
        <f t="shared" si="50"/>
        <v>3</v>
      </c>
      <c r="V262" t="s">
        <v>514</v>
      </c>
      <c r="W262" t="s">
        <v>515</v>
      </c>
      <c r="X262" s="1" t="s">
        <v>108</v>
      </c>
      <c r="Y262" s="1">
        <v>1</v>
      </c>
      <c r="Z262" s="1" t="s">
        <v>602</v>
      </c>
      <c r="AA262" s="30" t="s">
        <v>131</v>
      </c>
      <c r="AB262" s="40">
        <v>8</v>
      </c>
      <c r="AC262" s="40">
        <v>40</v>
      </c>
      <c r="AD262" s="40">
        <v>398</v>
      </c>
      <c r="AE262" s="15" t="s">
        <v>130</v>
      </c>
      <c r="AF262" s="11">
        <v>0.95199999999999996</v>
      </c>
      <c r="AG262" s="8">
        <f t="shared" si="51"/>
        <v>2.8559999999999999</v>
      </c>
      <c r="AH262" s="8">
        <f t="shared" si="54"/>
        <v>1.01888</v>
      </c>
      <c r="AI262" s="8">
        <f t="shared" si="52"/>
        <v>3.0566399999999998</v>
      </c>
      <c r="AJ262" s="8">
        <f t="shared" si="53"/>
        <v>1.0702521008403361</v>
      </c>
      <c r="AK262" s="8"/>
      <c r="AL262" s="30">
        <v>2</v>
      </c>
      <c r="AN262" t="s">
        <v>659</v>
      </c>
      <c r="AQ262" s="30" t="s">
        <v>639</v>
      </c>
    </row>
    <row r="263" spans="1:43" x14ac:dyDescent="0.3">
      <c r="A263">
        <v>298</v>
      </c>
      <c r="B263">
        <v>262</v>
      </c>
      <c r="C263" s="2">
        <v>3</v>
      </c>
      <c r="D263" s="6" t="s">
        <v>613</v>
      </c>
      <c r="E263">
        <v>1</v>
      </c>
      <c r="F263" s="2" t="s">
        <v>547</v>
      </c>
      <c r="G263" t="s">
        <v>548</v>
      </c>
      <c r="H263">
        <v>1</v>
      </c>
      <c r="I263" s="2">
        <v>4</v>
      </c>
      <c r="J263" t="s">
        <v>575</v>
      </c>
      <c r="K263">
        <v>1</v>
      </c>
      <c r="L263" s="2">
        <v>1</v>
      </c>
      <c r="M263" t="s">
        <v>513</v>
      </c>
      <c r="N263">
        <v>1</v>
      </c>
      <c r="O263" s="2">
        <v>1</v>
      </c>
      <c r="P263" t="str">
        <f>W263</f>
        <v>T-114509_Standard</v>
      </c>
      <c r="Q263">
        <f>Y263</f>
        <v>1</v>
      </c>
      <c r="U263" s="2">
        <f t="shared" si="50"/>
        <v>1</v>
      </c>
      <c r="V263" t="s">
        <v>576</v>
      </c>
      <c r="W263" t="s">
        <v>515</v>
      </c>
      <c r="X263" s="1" t="s">
        <v>108</v>
      </c>
      <c r="Y263" s="1">
        <v>1</v>
      </c>
      <c r="Z263" s="1" t="s">
        <v>602</v>
      </c>
      <c r="AA263" s="30" t="s">
        <v>131</v>
      </c>
      <c r="AB263" s="40">
        <v>8</v>
      </c>
      <c r="AC263" s="40">
        <v>40</v>
      </c>
      <c r="AD263" s="40">
        <v>398</v>
      </c>
      <c r="AE263" s="15" t="s">
        <v>130</v>
      </c>
      <c r="AF263" s="11">
        <v>0.95199999999999996</v>
      </c>
      <c r="AG263" s="8">
        <f t="shared" si="51"/>
        <v>0.95199999999999996</v>
      </c>
      <c r="AH263" s="8">
        <f t="shared" si="54"/>
        <v>1.01888</v>
      </c>
      <c r="AI263" s="8">
        <f t="shared" si="52"/>
        <v>1.01888</v>
      </c>
      <c r="AJ263" s="8">
        <f t="shared" si="53"/>
        <v>1.0702521008403363</v>
      </c>
      <c r="AK263" s="8"/>
      <c r="AL263" s="30">
        <v>2</v>
      </c>
      <c r="AN263" t="s">
        <v>659</v>
      </c>
      <c r="AQ263" s="30" t="s">
        <v>639</v>
      </c>
    </row>
    <row r="264" spans="1:43" x14ac:dyDescent="0.3">
      <c r="A264">
        <v>430</v>
      </c>
      <c r="B264">
        <v>263</v>
      </c>
      <c r="C264" s="2">
        <v>4</v>
      </c>
      <c r="D264" s="6" t="s">
        <v>894</v>
      </c>
      <c r="E264">
        <v>1</v>
      </c>
      <c r="F264" s="2">
        <v>3</v>
      </c>
      <c r="G264" t="s">
        <v>747</v>
      </c>
      <c r="H264">
        <v>3</v>
      </c>
      <c r="I264" s="2">
        <v>2</v>
      </c>
      <c r="J264" t="s">
        <v>461</v>
      </c>
      <c r="K264">
        <v>1</v>
      </c>
      <c r="L264" s="2">
        <v>4</v>
      </c>
      <c r="M264" t="s">
        <v>512</v>
      </c>
      <c r="N264">
        <v>1</v>
      </c>
      <c r="O264" s="2">
        <v>1</v>
      </c>
      <c r="P264" t="s">
        <v>513</v>
      </c>
      <c r="Q264">
        <v>1</v>
      </c>
      <c r="R264" s="2">
        <v>1</v>
      </c>
      <c r="S264" t="str">
        <f>W264</f>
        <v>T-114509_Standard</v>
      </c>
      <c r="T264">
        <f>Y264</f>
        <v>1</v>
      </c>
      <c r="U264" s="2">
        <f t="shared" si="50"/>
        <v>3</v>
      </c>
      <c r="V264" s="30" t="s">
        <v>861</v>
      </c>
      <c r="W264" s="30" t="s">
        <v>515</v>
      </c>
      <c r="X264" s="1" t="s">
        <v>108</v>
      </c>
      <c r="Y264" s="1">
        <v>1</v>
      </c>
      <c r="Z264" s="12"/>
      <c r="AA264" s="31" t="s">
        <v>131</v>
      </c>
      <c r="AB264" s="40">
        <v>8</v>
      </c>
      <c r="AC264" s="40">
        <v>40</v>
      </c>
      <c r="AD264" s="40">
        <v>398</v>
      </c>
      <c r="AE264" s="33" t="s">
        <v>130</v>
      </c>
      <c r="AF264" s="11">
        <v>0.95199999999999996</v>
      </c>
      <c r="AG264" s="8">
        <f t="shared" si="51"/>
        <v>2.8559999999999999</v>
      </c>
      <c r="AH264" s="8">
        <f t="shared" si="54"/>
        <v>1.01888</v>
      </c>
      <c r="AI264" s="8">
        <f t="shared" si="52"/>
        <v>3.0566399999999998</v>
      </c>
      <c r="AJ264" s="8">
        <f t="shared" si="53"/>
        <v>1.0702521008403361</v>
      </c>
      <c r="AK264" s="8"/>
      <c r="AL264" s="30">
        <v>2</v>
      </c>
      <c r="AN264" t="s">
        <v>659</v>
      </c>
      <c r="AQ264" s="30" t="s">
        <v>639</v>
      </c>
    </row>
    <row r="265" spans="1:43" x14ac:dyDescent="0.3">
      <c r="A265">
        <v>493</v>
      </c>
      <c r="B265">
        <v>264</v>
      </c>
      <c r="C265" s="2">
        <v>5</v>
      </c>
      <c r="D265" s="6" t="s">
        <v>1040</v>
      </c>
      <c r="E265">
        <v>1</v>
      </c>
      <c r="F265" s="2">
        <v>1</v>
      </c>
      <c r="G265" t="s">
        <v>901</v>
      </c>
      <c r="H265">
        <v>3</v>
      </c>
      <c r="I265" s="2">
        <v>2</v>
      </c>
      <c r="J265" t="s">
        <v>461</v>
      </c>
      <c r="K265">
        <v>1</v>
      </c>
      <c r="L265" s="2">
        <v>4</v>
      </c>
      <c r="M265" t="s">
        <v>512</v>
      </c>
      <c r="N265">
        <v>1</v>
      </c>
      <c r="O265" s="2">
        <v>1</v>
      </c>
      <c r="P265" t="s">
        <v>513</v>
      </c>
      <c r="Q265">
        <v>1</v>
      </c>
      <c r="R265" s="2">
        <v>1</v>
      </c>
      <c r="S265" t="str">
        <f>W265</f>
        <v>T-114509_Standard</v>
      </c>
      <c r="T265">
        <f>Y265</f>
        <v>1</v>
      </c>
      <c r="U265" s="2">
        <f t="shared" si="50"/>
        <v>3</v>
      </c>
      <c r="V265" t="s">
        <v>967</v>
      </c>
      <c r="W265" t="s">
        <v>515</v>
      </c>
      <c r="X265" s="12" t="s">
        <v>108</v>
      </c>
      <c r="Y265" s="12">
        <v>1</v>
      </c>
      <c r="Z265" s="12"/>
      <c r="AA265" s="17" t="s">
        <v>131</v>
      </c>
      <c r="AB265" s="40">
        <v>8</v>
      </c>
      <c r="AC265" s="40">
        <v>40</v>
      </c>
      <c r="AD265" s="40">
        <v>398</v>
      </c>
      <c r="AE265" s="33" t="s">
        <v>130</v>
      </c>
      <c r="AF265" s="11">
        <v>0.95199999999999996</v>
      </c>
      <c r="AG265" s="8">
        <f t="shared" si="51"/>
        <v>2.8559999999999999</v>
      </c>
      <c r="AH265" s="8">
        <f t="shared" si="54"/>
        <v>1.01888</v>
      </c>
      <c r="AI265" s="8">
        <f t="shared" si="52"/>
        <v>3.0566399999999998</v>
      </c>
      <c r="AJ265" s="8">
        <f t="shared" si="53"/>
        <v>1.0702521008403361</v>
      </c>
      <c r="AK265" s="8"/>
      <c r="AL265" s="1">
        <v>2</v>
      </c>
      <c r="AN265" t="s">
        <v>659</v>
      </c>
      <c r="AQ265" s="1" t="s">
        <v>639</v>
      </c>
    </row>
    <row r="266" spans="1:43" x14ac:dyDescent="0.3">
      <c r="A266">
        <v>64</v>
      </c>
      <c r="B266">
        <v>265</v>
      </c>
      <c r="C266" s="2">
        <v>2</v>
      </c>
      <c r="D266" s="6" t="s">
        <v>320</v>
      </c>
      <c r="E266">
        <v>1</v>
      </c>
      <c r="F266" s="2">
        <v>1</v>
      </c>
      <c r="G266" t="s">
        <v>137</v>
      </c>
      <c r="H266">
        <v>1</v>
      </c>
      <c r="I266" s="2">
        <v>10</v>
      </c>
      <c r="J266" t="str">
        <f t="shared" ref="J266:J276" si="57">W266</f>
        <v>T-113897_Standard</v>
      </c>
      <c r="K266">
        <f t="shared" ref="K266:K276" si="58">Y266</f>
        <v>4</v>
      </c>
      <c r="L266"/>
      <c r="U266" s="2">
        <f t="shared" si="50"/>
        <v>4</v>
      </c>
      <c r="V266" s="6" t="s">
        <v>156</v>
      </c>
      <c r="W266" s="6" t="s">
        <v>157</v>
      </c>
      <c r="X266" s="10" t="s">
        <v>108</v>
      </c>
      <c r="Y266" s="10">
        <v>4</v>
      </c>
      <c r="Z266" s="10"/>
      <c r="AA266" s="6" t="s">
        <v>131</v>
      </c>
      <c r="AB266" s="40">
        <v>8</v>
      </c>
      <c r="AC266" s="40">
        <v>44</v>
      </c>
      <c r="AD266" s="41">
        <v>88</v>
      </c>
      <c r="AE266" s="15" t="s">
        <v>130</v>
      </c>
      <c r="AF266" s="11">
        <v>0.24099999999999999</v>
      </c>
      <c r="AG266" s="8">
        <f t="shared" si="51"/>
        <v>0.96399999999999997</v>
      </c>
      <c r="AH266" s="8">
        <f t="shared" si="54"/>
        <v>0.247808</v>
      </c>
      <c r="AI266" s="8">
        <f t="shared" si="52"/>
        <v>0.991232</v>
      </c>
      <c r="AJ266" s="8">
        <f t="shared" si="53"/>
        <v>1.0282489626556017</v>
      </c>
      <c r="AK266" s="8"/>
    </row>
    <row r="267" spans="1:43" x14ac:dyDescent="0.3">
      <c r="A267">
        <v>131</v>
      </c>
      <c r="B267">
        <v>266</v>
      </c>
      <c r="C267" s="2">
        <v>2</v>
      </c>
      <c r="D267" s="6" t="s">
        <v>320</v>
      </c>
      <c r="E267">
        <v>1</v>
      </c>
      <c r="F267" s="2">
        <v>10</v>
      </c>
      <c r="G267" t="s">
        <v>239</v>
      </c>
      <c r="H267">
        <v>1</v>
      </c>
      <c r="I267" s="2">
        <v>9</v>
      </c>
      <c r="J267" t="str">
        <f t="shared" si="57"/>
        <v>T-113897_Standard</v>
      </c>
      <c r="K267">
        <f t="shared" si="58"/>
        <v>4</v>
      </c>
      <c r="L267"/>
      <c r="U267" s="2">
        <f t="shared" si="50"/>
        <v>4</v>
      </c>
      <c r="V267" s="6" t="s">
        <v>253</v>
      </c>
      <c r="W267" s="6" t="s">
        <v>157</v>
      </c>
      <c r="X267" s="10" t="s">
        <v>108</v>
      </c>
      <c r="Y267" s="10">
        <v>4</v>
      </c>
      <c r="Z267" s="10"/>
      <c r="AA267" s="6" t="s">
        <v>131</v>
      </c>
      <c r="AB267" s="40">
        <v>8</v>
      </c>
      <c r="AC267" s="40">
        <v>44</v>
      </c>
      <c r="AD267" s="41">
        <v>88</v>
      </c>
      <c r="AE267" s="15" t="s">
        <v>130</v>
      </c>
      <c r="AF267" s="11">
        <v>0.24099999999999999</v>
      </c>
      <c r="AG267" s="8">
        <f t="shared" si="51"/>
        <v>0.96399999999999997</v>
      </c>
      <c r="AH267" s="8">
        <f t="shared" si="54"/>
        <v>0.247808</v>
      </c>
      <c r="AI267" s="8">
        <f t="shared" si="52"/>
        <v>0.991232</v>
      </c>
      <c r="AJ267" s="8">
        <f t="shared" si="53"/>
        <v>1.0282489626556017</v>
      </c>
      <c r="AK267" s="8"/>
    </row>
    <row r="268" spans="1:43" x14ac:dyDescent="0.3">
      <c r="A268">
        <v>139</v>
      </c>
      <c r="B268">
        <v>267</v>
      </c>
      <c r="C268" s="2">
        <v>2</v>
      </c>
      <c r="D268" s="6" t="s">
        <v>320</v>
      </c>
      <c r="E268">
        <v>1</v>
      </c>
      <c r="F268" s="2">
        <v>11</v>
      </c>
      <c r="G268" t="s">
        <v>254</v>
      </c>
      <c r="H268">
        <v>1</v>
      </c>
      <c r="I268" s="2">
        <v>8</v>
      </c>
      <c r="J268" t="str">
        <f t="shared" si="57"/>
        <v>T-113470_Standard</v>
      </c>
      <c r="K268">
        <f t="shared" si="58"/>
        <v>2</v>
      </c>
      <c r="L268"/>
      <c r="U268" s="2">
        <f t="shared" si="50"/>
        <v>2</v>
      </c>
      <c r="V268" s="6" t="s">
        <v>268</v>
      </c>
      <c r="W268" s="6" t="s">
        <v>269</v>
      </c>
      <c r="X268" s="10" t="s">
        <v>108</v>
      </c>
      <c r="Y268" s="10">
        <v>2</v>
      </c>
      <c r="Z268" s="10"/>
      <c r="AA268" s="10" t="s">
        <v>131</v>
      </c>
      <c r="AB268" s="40">
        <v>8</v>
      </c>
      <c r="AC268" s="40">
        <v>60</v>
      </c>
      <c r="AD268" s="41">
        <v>165</v>
      </c>
      <c r="AE268" s="15" t="s">
        <v>130</v>
      </c>
      <c r="AF268" s="11">
        <v>0.59699999999999998</v>
      </c>
      <c r="AG268" s="8">
        <f t="shared" si="51"/>
        <v>1.194</v>
      </c>
      <c r="AH268" s="8">
        <f t="shared" si="54"/>
        <v>0.63360000000000005</v>
      </c>
      <c r="AI268" s="8">
        <f t="shared" si="52"/>
        <v>1.2672000000000001</v>
      </c>
      <c r="AJ268" s="8">
        <f t="shared" si="53"/>
        <v>1.0613065326633166</v>
      </c>
      <c r="AK268" s="8"/>
      <c r="AL268" s="12"/>
      <c r="AQ268" s="12"/>
    </row>
    <row r="269" spans="1:43" x14ac:dyDescent="0.3">
      <c r="A269">
        <v>14</v>
      </c>
      <c r="B269">
        <v>268</v>
      </c>
      <c r="C269" s="2">
        <v>1</v>
      </c>
      <c r="D269" t="s">
        <v>113</v>
      </c>
      <c r="E269">
        <v>1</v>
      </c>
      <c r="F269" s="2">
        <v>2</v>
      </c>
      <c r="G269" t="s">
        <v>60</v>
      </c>
      <c r="H269">
        <v>1</v>
      </c>
      <c r="I269" s="2">
        <v>14</v>
      </c>
      <c r="J269" t="str">
        <f t="shared" si="57"/>
        <v>T-113975_Standard</v>
      </c>
      <c r="K269">
        <f t="shared" si="58"/>
        <v>4</v>
      </c>
      <c r="U269" s="2">
        <f t="shared" si="50"/>
        <v>4</v>
      </c>
      <c r="V269" s="30" t="s">
        <v>18</v>
      </c>
      <c r="W269" s="30" t="s">
        <v>74</v>
      </c>
      <c r="X269" s="1" t="s">
        <v>108</v>
      </c>
      <c r="Y269" s="1">
        <v>4</v>
      </c>
      <c r="Z269" s="1"/>
      <c r="AA269" s="1" t="s">
        <v>131</v>
      </c>
      <c r="AB269" s="40">
        <v>8</v>
      </c>
      <c r="AC269" s="40">
        <v>69</v>
      </c>
      <c r="AD269" s="40">
        <v>108</v>
      </c>
      <c r="AE269" s="15" t="s">
        <v>130</v>
      </c>
      <c r="AF269" s="8">
        <v>0.46300000000000002</v>
      </c>
      <c r="AG269" s="8">
        <f t="shared" si="51"/>
        <v>1.8520000000000001</v>
      </c>
      <c r="AH269" s="8">
        <f t="shared" si="54"/>
        <v>0.47692800000000002</v>
      </c>
      <c r="AI269" s="8">
        <f t="shared" si="52"/>
        <v>1.9077120000000001</v>
      </c>
      <c r="AJ269" s="8">
        <f t="shared" si="53"/>
        <v>1.0300820734341252</v>
      </c>
      <c r="AK269" s="8"/>
    </row>
    <row r="270" spans="1:43" x14ac:dyDescent="0.3">
      <c r="A270">
        <v>31</v>
      </c>
      <c r="B270">
        <v>269</v>
      </c>
      <c r="C270" s="2">
        <v>1</v>
      </c>
      <c r="D270" t="s">
        <v>113</v>
      </c>
      <c r="E270">
        <v>1</v>
      </c>
      <c r="F270" s="2">
        <v>3</v>
      </c>
      <c r="G270" t="s">
        <v>77</v>
      </c>
      <c r="H270">
        <v>1</v>
      </c>
      <c r="I270" s="2">
        <v>15</v>
      </c>
      <c r="J270" t="str">
        <f t="shared" si="57"/>
        <v>T-113975_Standard</v>
      </c>
      <c r="K270">
        <f t="shared" si="58"/>
        <v>4</v>
      </c>
      <c r="U270" s="2">
        <f t="shared" si="50"/>
        <v>4</v>
      </c>
      <c r="V270" s="30" t="s">
        <v>35</v>
      </c>
      <c r="W270" s="30" t="s">
        <v>74</v>
      </c>
      <c r="X270" s="1" t="s">
        <v>108</v>
      </c>
      <c r="Y270" s="1">
        <v>4</v>
      </c>
      <c r="Z270" s="1"/>
      <c r="AA270" s="1" t="s">
        <v>131</v>
      </c>
      <c r="AB270" s="40">
        <v>8</v>
      </c>
      <c r="AC270" s="40">
        <v>69</v>
      </c>
      <c r="AD270" s="40">
        <v>108</v>
      </c>
      <c r="AE270" s="15" t="s">
        <v>130</v>
      </c>
      <c r="AF270" s="8">
        <v>0.46300000000000002</v>
      </c>
      <c r="AG270" s="8">
        <f t="shared" si="51"/>
        <v>1.8520000000000001</v>
      </c>
      <c r="AH270" s="8">
        <f t="shared" si="54"/>
        <v>0.47692800000000002</v>
      </c>
      <c r="AI270" s="8">
        <f t="shared" si="52"/>
        <v>1.9077120000000001</v>
      </c>
      <c r="AJ270" s="8">
        <f t="shared" si="53"/>
        <v>1.0300820734341252</v>
      </c>
      <c r="AK270" s="8"/>
      <c r="AQ270" s="12"/>
    </row>
    <row r="271" spans="1:43" x14ac:dyDescent="0.3">
      <c r="A271">
        <v>71</v>
      </c>
      <c r="B271">
        <v>270</v>
      </c>
      <c r="C271" s="2">
        <v>2</v>
      </c>
      <c r="D271" s="6" t="s">
        <v>320</v>
      </c>
      <c r="E271">
        <v>1</v>
      </c>
      <c r="F271" s="2">
        <v>2</v>
      </c>
      <c r="G271" t="s">
        <v>158</v>
      </c>
      <c r="H271">
        <v>1</v>
      </c>
      <c r="I271" s="2">
        <v>7</v>
      </c>
      <c r="J271" t="str">
        <f t="shared" si="57"/>
        <v>T-113630_Standard</v>
      </c>
      <c r="K271">
        <f t="shared" si="58"/>
        <v>1</v>
      </c>
      <c r="L271"/>
      <c r="U271" s="2">
        <f t="shared" si="50"/>
        <v>1</v>
      </c>
      <c r="V271" s="6" t="s">
        <v>11</v>
      </c>
      <c r="W271" s="6" t="s">
        <v>165</v>
      </c>
      <c r="X271" s="10" t="s">
        <v>108</v>
      </c>
      <c r="Y271" s="10">
        <v>1</v>
      </c>
      <c r="Z271" s="10"/>
      <c r="AA271" s="6" t="s">
        <v>131</v>
      </c>
      <c r="AB271" s="40">
        <v>8</v>
      </c>
      <c r="AC271" s="40">
        <v>69</v>
      </c>
      <c r="AD271" s="41">
        <v>108</v>
      </c>
      <c r="AE271" s="15" t="s">
        <v>130</v>
      </c>
      <c r="AF271" s="11">
        <v>0.47099999999999997</v>
      </c>
      <c r="AG271" s="8">
        <f t="shared" si="51"/>
        <v>0.47099999999999997</v>
      </c>
      <c r="AH271" s="8">
        <f t="shared" si="54"/>
        <v>0.47692800000000002</v>
      </c>
      <c r="AI271" s="8">
        <f t="shared" si="52"/>
        <v>0.47692800000000002</v>
      </c>
      <c r="AJ271" s="8">
        <f t="shared" si="53"/>
        <v>1.0125859872611467</v>
      </c>
      <c r="AK271" s="8"/>
    </row>
    <row r="272" spans="1:43" x14ac:dyDescent="0.3">
      <c r="A272">
        <v>78</v>
      </c>
      <c r="B272">
        <v>271</v>
      </c>
      <c r="C272" s="2">
        <v>2</v>
      </c>
      <c r="D272" s="6" t="s">
        <v>320</v>
      </c>
      <c r="E272">
        <v>1</v>
      </c>
      <c r="F272" s="2">
        <v>3</v>
      </c>
      <c r="G272" t="s">
        <v>166</v>
      </c>
      <c r="H272">
        <v>1</v>
      </c>
      <c r="I272" s="2">
        <v>7</v>
      </c>
      <c r="J272" t="str">
        <f t="shared" si="57"/>
        <v>T-113630_Standard</v>
      </c>
      <c r="K272">
        <f t="shared" si="58"/>
        <v>1</v>
      </c>
      <c r="L272"/>
      <c r="U272" s="2">
        <f t="shared" si="50"/>
        <v>1</v>
      </c>
      <c r="V272" s="6" t="s">
        <v>27</v>
      </c>
      <c r="W272" s="6" t="s">
        <v>165</v>
      </c>
      <c r="X272" s="10" t="s">
        <v>108</v>
      </c>
      <c r="Y272" s="10">
        <v>1</v>
      </c>
      <c r="Z272" s="10"/>
      <c r="AA272" s="6" t="s">
        <v>131</v>
      </c>
      <c r="AB272" s="40">
        <v>8</v>
      </c>
      <c r="AC272" s="40">
        <v>69</v>
      </c>
      <c r="AD272" s="41">
        <v>108</v>
      </c>
      <c r="AE272" s="15" t="s">
        <v>130</v>
      </c>
      <c r="AF272" s="11">
        <v>0.47099999999999997</v>
      </c>
      <c r="AG272" s="8">
        <f t="shared" si="51"/>
        <v>0.47099999999999997</v>
      </c>
      <c r="AH272" s="8">
        <f t="shared" si="54"/>
        <v>0.47692800000000002</v>
      </c>
      <c r="AI272" s="8">
        <f t="shared" si="52"/>
        <v>0.47692800000000002</v>
      </c>
      <c r="AJ272" s="8">
        <f t="shared" si="53"/>
        <v>1.0125859872611467</v>
      </c>
      <c r="AK272" s="8"/>
    </row>
    <row r="273" spans="1:43" x14ac:dyDescent="0.3">
      <c r="A273">
        <v>86</v>
      </c>
      <c r="B273">
        <v>272</v>
      </c>
      <c r="C273" s="2">
        <v>2</v>
      </c>
      <c r="D273" s="6" t="s">
        <v>320</v>
      </c>
      <c r="E273">
        <v>1</v>
      </c>
      <c r="F273" s="2">
        <v>4</v>
      </c>
      <c r="G273" t="s">
        <v>171</v>
      </c>
      <c r="H273">
        <v>1</v>
      </c>
      <c r="I273" s="2">
        <v>8</v>
      </c>
      <c r="J273" t="str">
        <f t="shared" si="57"/>
        <v>T-113630_Standard</v>
      </c>
      <c r="K273">
        <f t="shared" si="58"/>
        <v>1</v>
      </c>
      <c r="L273"/>
      <c r="U273" s="2">
        <f t="shared" si="50"/>
        <v>1</v>
      </c>
      <c r="V273" s="6" t="s">
        <v>45</v>
      </c>
      <c r="W273" s="6" t="s">
        <v>165</v>
      </c>
      <c r="X273" s="10" t="s">
        <v>108</v>
      </c>
      <c r="Y273" s="10">
        <v>1</v>
      </c>
      <c r="Z273" s="10"/>
      <c r="AA273" s="6" t="s">
        <v>131</v>
      </c>
      <c r="AB273" s="40">
        <v>8</v>
      </c>
      <c r="AC273" s="40">
        <v>69</v>
      </c>
      <c r="AD273" s="41">
        <v>108</v>
      </c>
      <c r="AE273" s="15" t="s">
        <v>130</v>
      </c>
      <c r="AF273" s="11">
        <v>0.47099999999999997</v>
      </c>
      <c r="AG273" s="8">
        <f t="shared" si="51"/>
        <v>0.47099999999999997</v>
      </c>
      <c r="AH273" s="8">
        <f t="shared" si="54"/>
        <v>0.47692800000000002</v>
      </c>
      <c r="AI273" s="8">
        <f t="shared" si="52"/>
        <v>0.47692800000000002</v>
      </c>
      <c r="AJ273" s="8">
        <f t="shared" si="53"/>
        <v>1.0125859872611467</v>
      </c>
      <c r="AK273" s="8"/>
    </row>
    <row r="274" spans="1:43" x14ac:dyDescent="0.3">
      <c r="A274">
        <v>94</v>
      </c>
      <c r="B274">
        <v>273</v>
      </c>
      <c r="C274" s="2">
        <v>2</v>
      </c>
      <c r="D274" s="6" t="s">
        <v>320</v>
      </c>
      <c r="E274">
        <v>1</v>
      </c>
      <c r="F274" s="2">
        <v>5</v>
      </c>
      <c r="G274" t="s">
        <v>178</v>
      </c>
      <c r="H274">
        <v>1</v>
      </c>
      <c r="I274" s="2">
        <v>8</v>
      </c>
      <c r="J274" t="str">
        <f t="shared" si="57"/>
        <v>T-113630_Standard</v>
      </c>
      <c r="K274">
        <f t="shared" si="58"/>
        <v>1</v>
      </c>
      <c r="L274"/>
      <c r="U274" s="2">
        <f t="shared" si="50"/>
        <v>1</v>
      </c>
      <c r="V274" s="6" t="s">
        <v>188</v>
      </c>
      <c r="W274" s="6" t="s">
        <v>165</v>
      </c>
      <c r="X274" s="10" t="s">
        <v>108</v>
      </c>
      <c r="Y274" s="10">
        <v>1</v>
      </c>
      <c r="Z274" s="10"/>
      <c r="AA274" s="10" t="s">
        <v>131</v>
      </c>
      <c r="AB274" s="40">
        <v>8</v>
      </c>
      <c r="AC274" s="40">
        <v>69</v>
      </c>
      <c r="AD274" s="41">
        <v>108</v>
      </c>
      <c r="AE274" s="15" t="s">
        <v>130</v>
      </c>
      <c r="AF274" s="11">
        <v>0.47099999999999997</v>
      </c>
      <c r="AG274" s="8">
        <f t="shared" si="51"/>
        <v>0.47099999999999997</v>
      </c>
      <c r="AH274" s="8">
        <f t="shared" si="54"/>
        <v>0.47692800000000002</v>
      </c>
      <c r="AI274" s="8">
        <f t="shared" si="52"/>
        <v>0.47692800000000002</v>
      </c>
      <c r="AJ274" s="8">
        <f t="shared" si="53"/>
        <v>1.0125859872611467</v>
      </c>
      <c r="AK274" s="8"/>
      <c r="AQ274" s="12"/>
    </row>
    <row r="275" spans="1:43" x14ac:dyDescent="0.3">
      <c r="A275">
        <v>102</v>
      </c>
      <c r="B275">
        <v>274</v>
      </c>
      <c r="C275" s="2">
        <v>2</v>
      </c>
      <c r="D275" s="6" t="s">
        <v>320</v>
      </c>
      <c r="E275">
        <v>1</v>
      </c>
      <c r="F275" s="2">
        <v>6</v>
      </c>
      <c r="G275" t="s">
        <v>189</v>
      </c>
      <c r="H275">
        <v>1</v>
      </c>
      <c r="I275" s="2">
        <v>8</v>
      </c>
      <c r="J275" t="str">
        <f t="shared" si="57"/>
        <v>T-113630_Standard</v>
      </c>
      <c r="K275">
        <f t="shared" si="58"/>
        <v>1</v>
      </c>
      <c r="L275"/>
      <c r="U275" s="2">
        <f t="shared" si="50"/>
        <v>1</v>
      </c>
      <c r="V275" s="6" t="s">
        <v>201</v>
      </c>
      <c r="W275" s="6" t="s">
        <v>165</v>
      </c>
      <c r="X275" s="10" t="s">
        <v>108</v>
      </c>
      <c r="Y275" s="10">
        <v>1</v>
      </c>
      <c r="Z275" s="10"/>
      <c r="AA275" s="6" t="s">
        <v>131</v>
      </c>
      <c r="AB275" s="40">
        <v>8</v>
      </c>
      <c r="AC275" s="40">
        <v>69</v>
      </c>
      <c r="AD275" s="41">
        <v>108</v>
      </c>
      <c r="AE275" s="15" t="s">
        <v>130</v>
      </c>
      <c r="AF275" s="11">
        <v>0.47099999999999997</v>
      </c>
      <c r="AG275" s="8">
        <f t="shared" si="51"/>
        <v>0.47099999999999997</v>
      </c>
      <c r="AH275" s="8">
        <f t="shared" si="54"/>
        <v>0.47692800000000002</v>
      </c>
      <c r="AI275" s="8">
        <f t="shared" si="52"/>
        <v>0.47692800000000002</v>
      </c>
      <c r="AJ275" s="8">
        <f t="shared" si="53"/>
        <v>1.0125859872611467</v>
      </c>
      <c r="AK275" s="8"/>
      <c r="AQ275" s="12"/>
    </row>
    <row r="276" spans="1:43" x14ac:dyDescent="0.3">
      <c r="A276">
        <v>110</v>
      </c>
      <c r="B276">
        <v>275</v>
      </c>
      <c r="C276" s="2">
        <v>2</v>
      </c>
      <c r="D276" s="6" t="s">
        <v>320</v>
      </c>
      <c r="E276">
        <v>1</v>
      </c>
      <c r="F276" s="2">
        <v>7</v>
      </c>
      <c r="G276" t="s">
        <v>202</v>
      </c>
      <c r="H276">
        <v>1</v>
      </c>
      <c r="I276" s="2">
        <v>8</v>
      </c>
      <c r="J276" t="str">
        <f t="shared" si="57"/>
        <v>T-113630_Standard</v>
      </c>
      <c r="K276">
        <f t="shared" si="58"/>
        <v>1</v>
      </c>
      <c r="L276"/>
      <c r="U276" s="2">
        <f t="shared" si="50"/>
        <v>1</v>
      </c>
      <c r="V276" s="6" t="s">
        <v>216</v>
      </c>
      <c r="W276" s="6" t="s">
        <v>165</v>
      </c>
      <c r="X276" s="10" t="s">
        <v>108</v>
      </c>
      <c r="Y276" s="10">
        <v>1</v>
      </c>
      <c r="Z276" s="10"/>
      <c r="AA276" s="10" t="s">
        <v>131</v>
      </c>
      <c r="AB276" s="40">
        <v>8</v>
      </c>
      <c r="AC276" s="40">
        <v>69</v>
      </c>
      <c r="AD276" s="41">
        <v>108</v>
      </c>
      <c r="AE276" s="15" t="s">
        <v>130</v>
      </c>
      <c r="AF276" s="11">
        <v>0.47099999999999997</v>
      </c>
      <c r="AG276" s="8">
        <f t="shared" si="51"/>
        <v>0.47099999999999997</v>
      </c>
      <c r="AH276" s="8">
        <f t="shared" si="54"/>
        <v>0.47692800000000002</v>
      </c>
      <c r="AI276" s="8">
        <f t="shared" si="52"/>
        <v>0.47692800000000002</v>
      </c>
      <c r="AJ276" s="8">
        <f t="shared" si="53"/>
        <v>1.0125859872611467</v>
      </c>
      <c r="AK276" s="8"/>
    </row>
    <row r="277" spans="1:43" x14ac:dyDescent="0.3">
      <c r="A277">
        <v>368</v>
      </c>
      <c r="B277">
        <v>276</v>
      </c>
      <c r="C277" s="2">
        <v>4</v>
      </c>
      <c r="D277" s="6" t="s">
        <v>894</v>
      </c>
      <c r="E277">
        <v>1</v>
      </c>
      <c r="F277" s="2">
        <v>3</v>
      </c>
      <c r="G277" t="s">
        <v>747</v>
      </c>
      <c r="H277">
        <v>3</v>
      </c>
      <c r="I277" s="2">
        <v>1</v>
      </c>
      <c r="J277" t="s">
        <v>748</v>
      </c>
      <c r="K277">
        <v>1</v>
      </c>
      <c r="L277" s="2">
        <v>2</v>
      </c>
      <c r="M277" t="s">
        <v>749</v>
      </c>
      <c r="N277">
        <v>2</v>
      </c>
      <c r="O277" s="2">
        <v>11</v>
      </c>
      <c r="P277" t="str">
        <f t="shared" ref="P277:P291" si="59">W277</f>
        <v>T-115158_L4</v>
      </c>
      <c r="Q277">
        <f t="shared" ref="Q277:Q291" si="60">Y277</f>
        <v>1</v>
      </c>
      <c r="U277" s="2">
        <f t="shared" si="50"/>
        <v>6</v>
      </c>
      <c r="V277" s="30" t="s">
        <v>770</v>
      </c>
      <c r="W277" s="30" t="s">
        <v>771</v>
      </c>
      <c r="X277" s="1" t="s">
        <v>108</v>
      </c>
      <c r="Y277" s="1">
        <v>1</v>
      </c>
      <c r="Z277" s="1" t="s">
        <v>602</v>
      </c>
      <c r="AA277" s="1" t="s">
        <v>131</v>
      </c>
      <c r="AB277" s="42">
        <v>8</v>
      </c>
      <c r="AC277" s="42">
        <v>90</v>
      </c>
      <c r="AD277" s="42">
        <v>161</v>
      </c>
      <c r="AE277" s="15" t="s">
        <v>130</v>
      </c>
      <c r="AF277" s="11">
        <v>0.72199999999999998</v>
      </c>
      <c r="AG277" s="8">
        <f t="shared" si="51"/>
        <v>4.3319999999999999</v>
      </c>
      <c r="AH277" s="8">
        <f t="shared" si="54"/>
        <v>0.92735999999999996</v>
      </c>
      <c r="AI277" s="8">
        <f t="shared" si="52"/>
        <v>5.5641599999999993</v>
      </c>
      <c r="AJ277" s="8">
        <f t="shared" si="53"/>
        <v>1.2844321329639887</v>
      </c>
      <c r="AK277" s="8"/>
    </row>
    <row r="278" spans="1:43" x14ac:dyDescent="0.3">
      <c r="A278">
        <v>380</v>
      </c>
      <c r="B278">
        <v>277</v>
      </c>
      <c r="C278" s="2">
        <v>4</v>
      </c>
      <c r="D278" s="6" t="s">
        <v>894</v>
      </c>
      <c r="E278">
        <v>1</v>
      </c>
      <c r="F278" s="2">
        <v>3</v>
      </c>
      <c r="G278" t="s">
        <v>747</v>
      </c>
      <c r="H278">
        <v>3</v>
      </c>
      <c r="I278" s="2">
        <v>1</v>
      </c>
      <c r="J278" t="s">
        <v>748</v>
      </c>
      <c r="K278">
        <v>1</v>
      </c>
      <c r="L278" s="2">
        <v>3</v>
      </c>
      <c r="M278" t="s">
        <v>776</v>
      </c>
      <c r="N278">
        <v>1</v>
      </c>
      <c r="O278" s="2">
        <v>10</v>
      </c>
      <c r="P278" t="str">
        <f t="shared" si="59"/>
        <v>T-115158_L10</v>
      </c>
      <c r="Q278">
        <f t="shared" si="60"/>
        <v>1</v>
      </c>
      <c r="U278" s="2">
        <f t="shared" si="50"/>
        <v>3</v>
      </c>
      <c r="V278" s="30" t="s">
        <v>795</v>
      </c>
      <c r="W278" s="30" t="s">
        <v>796</v>
      </c>
      <c r="X278" s="1" t="s">
        <v>108</v>
      </c>
      <c r="Y278" s="1">
        <v>1</v>
      </c>
      <c r="Z278" s="1" t="s">
        <v>602</v>
      </c>
      <c r="AA278" s="30" t="s">
        <v>131</v>
      </c>
      <c r="AB278" s="42">
        <v>8</v>
      </c>
      <c r="AC278" s="42">
        <v>90</v>
      </c>
      <c r="AD278" s="42">
        <v>172</v>
      </c>
      <c r="AE278" s="15" t="s">
        <v>130</v>
      </c>
      <c r="AF278" s="11">
        <v>0.73199999999999998</v>
      </c>
      <c r="AG278" s="8">
        <f t="shared" si="51"/>
        <v>2.1959999999999997</v>
      </c>
      <c r="AH278" s="8">
        <f t="shared" si="54"/>
        <v>0.99072000000000005</v>
      </c>
      <c r="AI278" s="8">
        <f t="shared" si="52"/>
        <v>2.9721600000000001</v>
      </c>
      <c r="AJ278" s="8">
        <f t="shared" si="53"/>
        <v>1.3534426229508199</v>
      </c>
      <c r="AK278" s="8"/>
    </row>
    <row r="279" spans="1:43" x14ac:dyDescent="0.3">
      <c r="A279">
        <v>392</v>
      </c>
      <c r="B279">
        <v>278</v>
      </c>
      <c r="C279" s="2">
        <v>4</v>
      </c>
      <c r="D279" s="6" t="s">
        <v>894</v>
      </c>
      <c r="E279">
        <v>1</v>
      </c>
      <c r="F279" s="2">
        <v>3</v>
      </c>
      <c r="G279" t="s">
        <v>747</v>
      </c>
      <c r="H279">
        <v>3</v>
      </c>
      <c r="I279" s="2">
        <v>1</v>
      </c>
      <c r="J279" t="s">
        <v>748</v>
      </c>
      <c r="K279">
        <v>1</v>
      </c>
      <c r="L279" s="2">
        <v>4</v>
      </c>
      <c r="M279" t="s">
        <v>801</v>
      </c>
      <c r="N279">
        <v>1</v>
      </c>
      <c r="O279" s="2">
        <v>10</v>
      </c>
      <c r="P279" t="str">
        <f t="shared" si="59"/>
        <v>T-115158_L10</v>
      </c>
      <c r="Q279">
        <f t="shared" si="60"/>
        <v>1</v>
      </c>
      <c r="U279" s="2">
        <f t="shared" si="50"/>
        <v>3</v>
      </c>
      <c r="V279" s="30" t="s">
        <v>812</v>
      </c>
      <c r="W279" s="30" t="s">
        <v>796</v>
      </c>
      <c r="X279" s="1" t="s">
        <v>108</v>
      </c>
      <c r="Y279" s="1">
        <v>1</v>
      </c>
      <c r="Z279" s="1" t="s">
        <v>602</v>
      </c>
      <c r="AA279" s="30" t="s">
        <v>131</v>
      </c>
      <c r="AB279" s="42">
        <v>8</v>
      </c>
      <c r="AC279" s="42">
        <v>90</v>
      </c>
      <c r="AD279" s="42">
        <v>172</v>
      </c>
      <c r="AE279" s="15" t="s">
        <v>130</v>
      </c>
      <c r="AF279" s="11">
        <v>0.73199999999999998</v>
      </c>
      <c r="AG279" s="8">
        <f t="shared" si="51"/>
        <v>2.1959999999999997</v>
      </c>
      <c r="AH279" s="8">
        <f t="shared" si="54"/>
        <v>0.99072000000000005</v>
      </c>
      <c r="AI279" s="8">
        <f t="shared" si="52"/>
        <v>2.9721600000000001</v>
      </c>
      <c r="AJ279" s="8">
        <f t="shared" si="53"/>
        <v>1.3534426229508199</v>
      </c>
      <c r="AK279" s="8"/>
    </row>
    <row r="280" spans="1:43" x14ac:dyDescent="0.3">
      <c r="A280">
        <v>367</v>
      </c>
      <c r="B280">
        <v>279</v>
      </c>
      <c r="C280" s="2">
        <v>4</v>
      </c>
      <c r="D280" s="6" t="s">
        <v>894</v>
      </c>
      <c r="E280">
        <v>1</v>
      </c>
      <c r="F280" s="2">
        <v>3</v>
      </c>
      <c r="G280" t="s">
        <v>747</v>
      </c>
      <c r="H280">
        <v>3</v>
      </c>
      <c r="I280" s="2">
        <v>1</v>
      </c>
      <c r="J280" t="s">
        <v>748</v>
      </c>
      <c r="K280">
        <v>1</v>
      </c>
      <c r="L280" s="2">
        <v>2</v>
      </c>
      <c r="M280" t="s">
        <v>749</v>
      </c>
      <c r="N280">
        <v>2</v>
      </c>
      <c r="O280" s="2">
        <v>10</v>
      </c>
      <c r="P280" t="str">
        <f t="shared" si="59"/>
        <v>T-115158_L5</v>
      </c>
      <c r="Q280">
        <f t="shared" si="60"/>
        <v>2</v>
      </c>
      <c r="U280" s="2">
        <f t="shared" si="50"/>
        <v>12</v>
      </c>
      <c r="V280" s="30" t="s">
        <v>768</v>
      </c>
      <c r="W280" s="30" t="s">
        <v>769</v>
      </c>
      <c r="X280" s="1" t="s">
        <v>108</v>
      </c>
      <c r="Y280" s="1">
        <v>2</v>
      </c>
      <c r="Z280" s="1" t="s">
        <v>602</v>
      </c>
      <c r="AA280" s="30" t="s">
        <v>131</v>
      </c>
      <c r="AB280" s="42">
        <v>8</v>
      </c>
      <c r="AC280" s="42">
        <v>90</v>
      </c>
      <c r="AD280" s="42">
        <v>687</v>
      </c>
      <c r="AE280" s="15" t="s">
        <v>130</v>
      </c>
      <c r="AF280" s="11">
        <v>3.8290000000000002</v>
      </c>
      <c r="AG280" s="8">
        <f t="shared" si="51"/>
        <v>45.948</v>
      </c>
      <c r="AH280" s="8">
        <f t="shared" si="54"/>
        <v>3.9571200000000002</v>
      </c>
      <c r="AI280" s="8">
        <f t="shared" si="52"/>
        <v>47.485440000000004</v>
      </c>
      <c r="AJ280" s="8">
        <f t="shared" si="53"/>
        <v>1.0334604335335598</v>
      </c>
      <c r="AK280" s="8"/>
    </row>
    <row r="281" spans="1:43" x14ac:dyDescent="0.3">
      <c r="A281">
        <v>364</v>
      </c>
      <c r="B281">
        <v>280</v>
      </c>
      <c r="C281" s="2">
        <v>4</v>
      </c>
      <c r="D281" s="6" t="s">
        <v>894</v>
      </c>
      <c r="E281">
        <v>1</v>
      </c>
      <c r="F281" s="2">
        <v>3</v>
      </c>
      <c r="G281" t="s">
        <v>747</v>
      </c>
      <c r="H281">
        <v>3</v>
      </c>
      <c r="I281" s="2">
        <v>1</v>
      </c>
      <c r="J281" t="s">
        <v>748</v>
      </c>
      <c r="K281">
        <v>1</v>
      </c>
      <c r="L281" s="2">
        <v>2</v>
      </c>
      <c r="M281" t="s">
        <v>749</v>
      </c>
      <c r="N281">
        <v>2</v>
      </c>
      <c r="O281" s="2">
        <v>7</v>
      </c>
      <c r="P281" t="str">
        <f t="shared" si="59"/>
        <v>T-115158_L1</v>
      </c>
      <c r="Q281">
        <f t="shared" si="60"/>
        <v>5</v>
      </c>
      <c r="U281" s="2">
        <f t="shared" si="50"/>
        <v>30</v>
      </c>
      <c r="V281" s="30" t="s">
        <v>762</v>
      </c>
      <c r="W281" s="30" t="s">
        <v>763</v>
      </c>
      <c r="X281" s="1" t="s">
        <v>108</v>
      </c>
      <c r="Y281" s="1">
        <v>5</v>
      </c>
      <c r="Z281" s="1" t="s">
        <v>602</v>
      </c>
      <c r="AA281" s="30" t="s">
        <v>131</v>
      </c>
      <c r="AB281" s="42">
        <v>8</v>
      </c>
      <c r="AC281" s="42">
        <v>90</v>
      </c>
      <c r="AD281" s="42">
        <v>852</v>
      </c>
      <c r="AE281" s="15" t="s">
        <v>130</v>
      </c>
      <c r="AF281" s="11">
        <v>4.1879999999999997</v>
      </c>
      <c r="AG281" s="8">
        <f t="shared" si="51"/>
        <v>125.63999999999999</v>
      </c>
      <c r="AH281" s="8">
        <f t="shared" si="54"/>
        <v>4.9075199999999999</v>
      </c>
      <c r="AI281" s="8">
        <f t="shared" si="52"/>
        <v>147.22559999999999</v>
      </c>
      <c r="AJ281" s="8">
        <f t="shared" si="53"/>
        <v>1.1718051575931232</v>
      </c>
      <c r="AK281" s="8"/>
    </row>
    <row r="282" spans="1:43" x14ac:dyDescent="0.3">
      <c r="A282">
        <v>365</v>
      </c>
      <c r="B282">
        <v>281</v>
      </c>
      <c r="C282" s="2">
        <v>4</v>
      </c>
      <c r="D282" s="6" t="s">
        <v>894</v>
      </c>
      <c r="E282">
        <v>1</v>
      </c>
      <c r="F282" s="2">
        <v>3</v>
      </c>
      <c r="G282" t="s">
        <v>747</v>
      </c>
      <c r="H282">
        <v>3</v>
      </c>
      <c r="I282" s="2">
        <v>1</v>
      </c>
      <c r="J282" t="s">
        <v>748</v>
      </c>
      <c r="K282">
        <v>1</v>
      </c>
      <c r="L282" s="2">
        <v>2</v>
      </c>
      <c r="M282" t="s">
        <v>749</v>
      </c>
      <c r="N282">
        <v>2</v>
      </c>
      <c r="O282" s="2">
        <v>8</v>
      </c>
      <c r="P282" t="str">
        <f t="shared" si="59"/>
        <v>T-115158_L2</v>
      </c>
      <c r="Q282">
        <f t="shared" si="60"/>
        <v>4</v>
      </c>
      <c r="U282" s="2">
        <f t="shared" si="50"/>
        <v>24</v>
      </c>
      <c r="V282" s="30" t="s">
        <v>764</v>
      </c>
      <c r="W282" s="30" t="s">
        <v>765</v>
      </c>
      <c r="X282" s="1" t="s">
        <v>108</v>
      </c>
      <c r="Y282" s="1">
        <v>4</v>
      </c>
      <c r="Z282" s="1" t="s">
        <v>602</v>
      </c>
      <c r="AA282" s="30" t="s">
        <v>131</v>
      </c>
      <c r="AB282" s="42">
        <v>8</v>
      </c>
      <c r="AC282" s="42">
        <v>90</v>
      </c>
      <c r="AD282" s="42">
        <v>893</v>
      </c>
      <c r="AE282" s="15" t="s">
        <v>130</v>
      </c>
      <c r="AF282" s="11">
        <v>5.0179999999999998</v>
      </c>
      <c r="AG282" s="8">
        <f t="shared" si="51"/>
        <v>120.43199999999999</v>
      </c>
      <c r="AH282" s="8">
        <f t="shared" si="54"/>
        <v>5.1436799999999998</v>
      </c>
      <c r="AI282" s="8">
        <f t="shared" si="52"/>
        <v>123.44832</v>
      </c>
      <c r="AJ282" s="8">
        <f t="shared" si="53"/>
        <v>1.0250458349940217</v>
      </c>
      <c r="AK282" s="8"/>
    </row>
    <row r="283" spans="1:43" x14ac:dyDescent="0.3">
      <c r="A283">
        <v>377</v>
      </c>
      <c r="B283">
        <v>282</v>
      </c>
      <c r="C283" s="2">
        <v>4</v>
      </c>
      <c r="D283" s="6" t="s">
        <v>894</v>
      </c>
      <c r="E283">
        <v>1</v>
      </c>
      <c r="F283" s="2">
        <v>3</v>
      </c>
      <c r="G283" t="s">
        <v>747</v>
      </c>
      <c r="H283">
        <v>3</v>
      </c>
      <c r="I283" s="2">
        <v>1</v>
      </c>
      <c r="J283" t="s">
        <v>748</v>
      </c>
      <c r="K283">
        <v>1</v>
      </c>
      <c r="L283" s="2">
        <v>3</v>
      </c>
      <c r="M283" t="s">
        <v>776</v>
      </c>
      <c r="N283">
        <v>1</v>
      </c>
      <c r="O283" s="2">
        <v>7</v>
      </c>
      <c r="P283" t="str">
        <f t="shared" si="59"/>
        <v>T-115158_L7</v>
      </c>
      <c r="Q283">
        <f t="shared" si="60"/>
        <v>5</v>
      </c>
      <c r="U283" s="2">
        <f t="shared" si="50"/>
        <v>15</v>
      </c>
      <c r="V283" s="30" t="s">
        <v>789</v>
      </c>
      <c r="W283" s="30" t="s">
        <v>790</v>
      </c>
      <c r="X283" s="1" t="s">
        <v>108</v>
      </c>
      <c r="Y283" s="1">
        <v>5</v>
      </c>
      <c r="Z283" s="1" t="s">
        <v>602</v>
      </c>
      <c r="AA283" s="30" t="s">
        <v>131</v>
      </c>
      <c r="AB283" s="42">
        <v>8</v>
      </c>
      <c r="AC283" s="42">
        <v>90</v>
      </c>
      <c r="AD283" s="42">
        <v>945</v>
      </c>
      <c r="AE283" s="15" t="s">
        <v>130</v>
      </c>
      <c r="AF283" s="11">
        <v>4.9960000000000004</v>
      </c>
      <c r="AG283" s="8">
        <f t="shared" si="51"/>
        <v>74.940000000000012</v>
      </c>
      <c r="AH283" s="8">
        <f t="shared" si="54"/>
        <v>5.4432</v>
      </c>
      <c r="AI283" s="8">
        <f t="shared" si="52"/>
        <v>81.647999999999996</v>
      </c>
      <c r="AJ283" s="8">
        <f t="shared" si="53"/>
        <v>1.0895116092874297</v>
      </c>
      <c r="AK283" s="8"/>
    </row>
    <row r="284" spans="1:43" x14ac:dyDescent="0.3">
      <c r="A284">
        <v>389</v>
      </c>
      <c r="B284">
        <v>283</v>
      </c>
      <c r="C284" s="2">
        <v>4</v>
      </c>
      <c r="D284" s="6" t="s">
        <v>894</v>
      </c>
      <c r="E284">
        <v>1</v>
      </c>
      <c r="F284" s="2">
        <v>3</v>
      </c>
      <c r="G284" t="s">
        <v>747</v>
      </c>
      <c r="H284">
        <v>3</v>
      </c>
      <c r="I284" s="2">
        <v>1</v>
      </c>
      <c r="J284" t="s">
        <v>748</v>
      </c>
      <c r="K284">
        <v>1</v>
      </c>
      <c r="L284" s="2">
        <v>4</v>
      </c>
      <c r="M284" t="s">
        <v>801</v>
      </c>
      <c r="N284">
        <v>1</v>
      </c>
      <c r="O284" s="2">
        <v>7</v>
      </c>
      <c r="P284" t="str">
        <f t="shared" si="59"/>
        <v>T-115158_L7</v>
      </c>
      <c r="Q284">
        <f t="shared" si="60"/>
        <v>5</v>
      </c>
      <c r="U284" s="2">
        <f t="shared" si="50"/>
        <v>15</v>
      </c>
      <c r="V284" s="30" t="s">
        <v>809</v>
      </c>
      <c r="W284" s="30" t="s">
        <v>790</v>
      </c>
      <c r="X284" s="1" t="s">
        <v>108</v>
      </c>
      <c r="Y284" s="1">
        <v>5</v>
      </c>
      <c r="Z284" s="1" t="s">
        <v>602</v>
      </c>
      <c r="AA284" s="1" t="s">
        <v>131</v>
      </c>
      <c r="AB284" s="42">
        <v>8</v>
      </c>
      <c r="AC284" s="42">
        <v>90</v>
      </c>
      <c r="AD284" s="42">
        <v>945</v>
      </c>
      <c r="AE284" s="15" t="s">
        <v>130</v>
      </c>
      <c r="AF284" s="11">
        <v>4.9960000000000004</v>
      </c>
      <c r="AG284" s="8">
        <f t="shared" si="51"/>
        <v>74.940000000000012</v>
      </c>
      <c r="AH284" s="8">
        <f t="shared" si="54"/>
        <v>5.4432</v>
      </c>
      <c r="AI284" s="8">
        <f t="shared" si="52"/>
        <v>81.647999999999996</v>
      </c>
      <c r="AJ284" s="8">
        <f t="shared" si="53"/>
        <v>1.0895116092874297</v>
      </c>
      <c r="AK284" s="8"/>
      <c r="AL284" s="12"/>
    </row>
    <row r="285" spans="1:43" x14ac:dyDescent="0.3">
      <c r="A285">
        <v>378</v>
      </c>
      <c r="B285">
        <v>284</v>
      </c>
      <c r="C285" s="2">
        <v>4</v>
      </c>
      <c r="D285" s="6" t="s">
        <v>894</v>
      </c>
      <c r="E285">
        <v>1</v>
      </c>
      <c r="F285" s="2">
        <v>3</v>
      </c>
      <c r="G285" t="s">
        <v>747</v>
      </c>
      <c r="H285">
        <v>3</v>
      </c>
      <c r="I285" s="2">
        <v>1</v>
      </c>
      <c r="J285" t="s">
        <v>748</v>
      </c>
      <c r="K285">
        <v>1</v>
      </c>
      <c r="L285" s="2">
        <v>3</v>
      </c>
      <c r="M285" t="s">
        <v>776</v>
      </c>
      <c r="N285">
        <v>1</v>
      </c>
      <c r="O285" s="2">
        <v>8</v>
      </c>
      <c r="P285" t="str">
        <f t="shared" si="59"/>
        <v>T-115158_L8</v>
      </c>
      <c r="Q285">
        <f t="shared" si="60"/>
        <v>6</v>
      </c>
      <c r="U285" s="2">
        <f t="shared" si="50"/>
        <v>18</v>
      </c>
      <c r="V285" s="30" t="s">
        <v>791</v>
      </c>
      <c r="W285" s="30" t="s">
        <v>792</v>
      </c>
      <c r="X285" s="1" t="s">
        <v>108</v>
      </c>
      <c r="Y285" s="1">
        <v>6</v>
      </c>
      <c r="Z285" s="1" t="s">
        <v>602</v>
      </c>
      <c r="AA285" s="1" t="s">
        <v>131</v>
      </c>
      <c r="AB285" s="42">
        <v>8</v>
      </c>
      <c r="AC285" s="42">
        <v>90</v>
      </c>
      <c r="AD285" s="42">
        <v>962</v>
      </c>
      <c r="AE285" s="15" t="s">
        <v>130</v>
      </c>
      <c r="AF285" s="11">
        <v>5.4130000000000003</v>
      </c>
      <c r="AG285" s="8">
        <f t="shared" si="51"/>
        <v>97.433999999999997</v>
      </c>
      <c r="AH285" s="8">
        <f t="shared" si="54"/>
        <v>5.5411200000000003</v>
      </c>
      <c r="AI285" s="8">
        <f t="shared" si="52"/>
        <v>99.740160000000003</v>
      </c>
      <c r="AJ285" s="8">
        <f t="shared" si="53"/>
        <v>1.0236689451320895</v>
      </c>
      <c r="AK285" s="8"/>
      <c r="AL285" s="12"/>
      <c r="AQ285" s="12"/>
    </row>
    <row r="286" spans="1:43" x14ac:dyDescent="0.3">
      <c r="A286">
        <v>390</v>
      </c>
      <c r="B286">
        <v>285</v>
      </c>
      <c r="C286" s="2">
        <v>4</v>
      </c>
      <c r="D286" s="6" t="s">
        <v>894</v>
      </c>
      <c r="E286">
        <v>1</v>
      </c>
      <c r="F286" s="2">
        <v>3</v>
      </c>
      <c r="G286" t="s">
        <v>747</v>
      </c>
      <c r="H286">
        <v>3</v>
      </c>
      <c r="I286" s="2">
        <v>1</v>
      </c>
      <c r="J286" t="s">
        <v>748</v>
      </c>
      <c r="K286">
        <v>1</v>
      </c>
      <c r="L286" s="2">
        <v>4</v>
      </c>
      <c r="M286" t="s">
        <v>801</v>
      </c>
      <c r="N286">
        <v>1</v>
      </c>
      <c r="O286" s="2">
        <v>8</v>
      </c>
      <c r="P286" t="str">
        <f t="shared" si="59"/>
        <v>T-115158_L8</v>
      </c>
      <c r="Q286">
        <f t="shared" si="60"/>
        <v>6</v>
      </c>
      <c r="U286" s="2">
        <f t="shared" si="50"/>
        <v>18</v>
      </c>
      <c r="V286" s="30" t="s">
        <v>810</v>
      </c>
      <c r="W286" s="30" t="s">
        <v>792</v>
      </c>
      <c r="X286" s="1" t="s">
        <v>108</v>
      </c>
      <c r="Y286" s="1">
        <v>6</v>
      </c>
      <c r="Z286" s="1" t="s">
        <v>602</v>
      </c>
      <c r="AA286" s="1" t="s">
        <v>131</v>
      </c>
      <c r="AB286" s="42">
        <v>8</v>
      </c>
      <c r="AC286" s="42">
        <v>90</v>
      </c>
      <c r="AD286" s="42">
        <v>962</v>
      </c>
      <c r="AE286" s="15" t="s">
        <v>130</v>
      </c>
      <c r="AF286" s="11">
        <v>5.4130000000000003</v>
      </c>
      <c r="AG286" s="8">
        <f t="shared" si="51"/>
        <v>97.433999999999997</v>
      </c>
      <c r="AH286" s="8">
        <f t="shared" si="54"/>
        <v>5.5411200000000003</v>
      </c>
      <c r="AI286" s="8">
        <f t="shared" si="52"/>
        <v>99.740160000000003</v>
      </c>
      <c r="AJ286" s="8">
        <f t="shared" si="53"/>
        <v>1.0236689451320895</v>
      </c>
      <c r="AK286" s="8"/>
      <c r="AQ286" s="12"/>
    </row>
    <row r="287" spans="1:43" x14ac:dyDescent="0.3">
      <c r="A287">
        <v>366</v>
      </c>
      <c r="B287">
        <v>286</v>
      </c>
      <c r="C287" s="2">
        <v>4</v>
      </c>
      <c r="D287" s="6" t="s">
        <v>894</v>
      </c>
      <c r="E287">
        <v>1</v>
      </c>
      <c r="F287" s="2">
        <v>3</v>
      </c>
      <c r="G287" t="s">
        <v>747</v>
      </c>
      <c r="H287">
        <v>3</v>
      </c>
      <c r="I287" s="2">
        <v>1</v>
      </c>
      <c r="J287" t="s">
        <v>748</v>
      </c>
      <c r="K287">
        <v>1</v>
      </c>
      <c r="L287" s="2">
        <v>2</v>
      </c>
      <c r="M287" t="s">
        <v>749</v>
      </c>
      <c r="N287">
        <v>2</v>
      </c>
      <c r="O287" s="2">
        <v>9</v>
      </c>
      <c r="P287" t="str">
        <f t="shared" si="59"/>
        <v>T-115158_L3</v>
      </c>
      <c r="Q287">
        <f t="shared" si="60"/>
        <v>2</v>
      </c>
      <c r="U287" s="2">
        <f t="shared" ref="U287:U350" si="61">PRODUCT(E287,H287,K287,N287,Q287)</f>
        <v>12</v>
      </c>
      <c r="V287" s="30" t="s">
        <v>766</v>
      </c>
      <c r="W287" s="30" t="s">
        <v>767</v>
      </c>
      <c r="X287" s="1" t="s">
        <v>108</v>
      </c>
      <c r="Y287" s="1">
        <v>2</v>
      </c>
      <c r="Z287" s="1" t="s">
        <v>602</v>
      </c>
      <c r="AA287" s="1" t="s">
        <v>131</v>
      </c>
      <c r="AB287" s="42">
        <v>8</v>
      </c>
      <c r="AC287" s="42">
        <v>90</v>
      </c>
      <c r="AD287" s="42">
        <v>1124</v>
      </c>
      <c r="AE287" s="15" t="s">
        <v>130</v>
      </c>
      <c r="AF287" s="11">
        <v>6.3449999999999998</v>
      </c>
      <c r="AG287" s="8">
        <f t="shared" ref="AG287:AG350" si="62">AF287*U287</f>
        <v>76.14</v>
      </c>
      <c r="AH287" s="8">
        <f t="shared" si="54"/>
        <v>6.47424</v>
      </c>
      <c r="AI287" s="8">
        <f t="shared" ref="AI287:AI350" si="63">AH287*U287</f>
        <v>77.690879999999993</v>
      </c>
      <c r="AJ287" s="8">
        <f t="shared" ref="AJ287:AJ350" si="64">AI287/AG287</f>
        <v>1.0203687943262409</v>
      </c>
      <c r="AK287" s="8"/>
    </row>
    <row r="288" spans="1:43" x14ac:dyDescent="0.3">
      <c r="A288">
        <v>379</v>
      </c>
      <c r="B288">
        <v>287</v>
      </c>
      <c r="C288" s="2">
        <v>4</v>
      </c>
      <c r="D288" s="6" t="s">
        <v>894</v>
      </c>
      <c r="E288">
        <v>1</v>
      </c>
      <c r="F288" s="2">
        <v>3</v>
      </c>
      <c r="G288" t="s">
        <v>747</v>
      </c>
      <c r="H288">
        <v>3</v>
      </c>
      <c r="I288" s="2">
        <v>1</v>
      </c>
      <c r="J288" t="s">
        <v>748</v>
      </c>
      <c r="K288">
        <v>1</v>
      </c>
      <c r="L288" s="2">
        <v>3</v>
      </c>
      <c r="M288" t="s">
        <v>776</v>
      </c>
      <c r="N288">
        <v>1</v>
      </c>
      <c r="O288" s="2">
        <v>9</v>
      </c>
      <c r="P288" t="str">
        <f t="shared" si="59"/>
        <v>T-115158_L9</v>
      </c>
      <c r="Q288">
        <f t="shared" si="60"/>
        <v>4</v>
      </c>
      <c r="U288" s="2">
        <f t="shared" si="61"/>
        <v>12</v>
      </c>
      <c r="V288" s="30" t="s">
        <v>793</v>
      </c>
      <c r="W288" s="30" t="s">
        <v>794</v>
      </c>
      <c r="X288" s="1" t="s">
        <v>108</v>
      </c>
      <c r="Y288" s="1">
        <v>4</v>
      </c>
      <c r="Z288" s="1" t="s">
        <v>602</v>
      </c>
      <c r="AA288" s="1" t="s">
        <v>131</v>
      </c>
      <c r="AB288" s="42">
        <v>8</v>
      </c>
      <c r="AC288" s="42">
        <v>90</v>
      </c>
      <c r="AD288" s="42">
        <v>1222</v>
      </c>
      <c r="AE288" s="15" t="s">
        <v>130</v>
      </c>
      <c r="AF288" s="11">
        <v>6.9109999999999996</v>
      </c>
      <c r="AG288" s="8">
        <f t="shared" si="62"/>
        <v>82.931999999999988</v>
      </c>
      <c r="AH288" s="8">
        <f t="shared" ref="AH288:AH351" si="65">AB288*AC288*AD288*8/1000000</f>
        <v>7.0387199999999996</v>
      </c>
      <c r="AI288" s="8">
        <f t="shared" si="63"/>
        <v>84.464640000000003</v>
      </c>
      <c r="AJ288" s="8">
        <f t="shared" si="64"/>
        <v>1.0184806829691797</v>
      </c>
      <c r="AK288" s="8"/>
      <c r="AQ288" s="12"/>
    </row>
    <row r="289" spans="1:43" x14ac:dyDescent="0.3">
      <c r="A289">
        <v>391</v>
      </c>
      <c r="B289">
        <v>288</v>
      </c>
      <c r="C289" s="2">
        <v>4</v>
      </c>
      <c r="D289" s="6" t="s">
        <v>894</v>
      </c>
      <c r="E289">
        <v>1</v>
      </c>
      <c r="F289" s="2">
        <v>3</v>
      </c>
      <c r="G289" t="s">
        <v>747</v>
      </c>
      <c r="H289">
        <v>3</v>
      </c>
      <c r="I289" s="2">
        <v>1</v>
      </c>
      <c r="J289" t="s">
        <v>748</v>
      </c>
      <c r="K289">
        <v>1</v>
      </c>
      <c r="L289" s="2">
        <v>4</v>
      </c>
      <c r="M289" t="s">
        <v>801</v>
      </c>
      <c r="N289">
        <v>1</v>
      </c>
      <c r="O289" s="2">
        <v>9</v>
      </c>
      <c r="P289" t="str">
        <f t="shared" si="59"/>
        <v>T-115158_L9</v>
      </c>
      <c r="Q289">
        <f t="shared" si="60"/>
        <v>6</v>
      </c>
      <c r="U289" s="2">
        <f t="shared" si="61"/>
        <v>18</v>
      </c>
      <c r="V289" s="30" t="s">
        <v>811</v>
      </c>
      <c r="W289" s="30" t="s">
        <v>794</v>
      </c>
      <c r="X289" s="1" t="s">
        <v>108</v>
      </c>
      <c r="Y289" s="1">
        <v>6</v>
      </c>
      <c r="Z289" s="1" t="s">
        <v>602</v>
      </c>
      <c r="AA289" s="30" t="s">
        <v>131</v>
      </c>
      <c r="AB289" s="42">
        <v>8</v>
      </c>
      <c r="AC289" s="42">
        <v>90</v>
      </c>
      <c r="AD289" s="42">
        <v>1222</v>
      </c>
      <c r="AE289" s="15" t="s">
        <v>130</v>
      </c>
      <c r="AF289" s="11">
        <v>6.9109999999999996</v>
      </c>
      <c r="AG289" s="8">
        <f t="shared" si="62"/>
        <v>124.398</v>
      </c>
      <c r="AH289" s="8">
        <f t="shared" si="65"/>
        <v>7.0387199999999996</v>
      </c>
      <c r="AI289" s="8">
        <f t="shared" si="63"/>
        <v>126.69695999999999</v>
      </c>
      <c r="AJ289" s="8">
        <f t="shared" si="64"/>
        <v>1.0184806829691795</v>
      </c>
      <c r="AK289" s="8"/>
    </row>
    <row r="290" spans="1:43" x14ac:dyDescent="0.3">
      <c r="A290">
        <v>454</v>
      </c>
      <c r="B290">
        <v>289</v>
      </c>
      <c r="C290" s="2">
        <v>5</v>
      </c>
      <c r="D290" s="6" t="s">
        <v>1040</v>
      </c>
      <c r="E290">
        <v>1</v>
      </c>
      <c r="F290" s="2">
        <v>1</v>
      </c>
      <c r="G290" t="s">
        <v>901</v>
      </c>
      <c r="H290">
        <v>3</v>
      </c>
      <c r="I290" s="2">
        <v>1</v>
      </c>
      <c r="J290" t="s">
        <v>902</v>
      </c>
      <c r="K290">
        <v>1</v>
      </c>
      <c r="L290" s="2">
        <v>1</v>
      </c>
      <c r="M290" t="s">
        <v>903</v>
      </c>
      <c r="N290">
        <v>1</v>
      </c>
      <c r="O290" s="2">
        <v>10</v>
      </c>
      <c r="P290" t="str">
        <f t="shared" si="59"/>
        <v>T-112478_Standard</v>
      </c>
      <c r="Q290">
        <f t="shared" si="60"/>
        <v>4</v>
      </c>
      <c r="U290" s="2">
        <f t="shared" si="61"/>
        <v>12</v>
      </c>
      <c r="V290" t="s">
        <v>923</v>
      </c>
      <c r="W290" t="s">
        <v>924</v>
      </c>
      <c r="X290" s="12" t="s">
        <v>108</v>
      </c>
      <c r="Y290" s="12">
        <v>4</v>
      </c>
      <c r="Z290" s="12" t="s">
        <v>602</v>
      </c>
      <c r="AA290" s="17" t="s">
        <v>131</v>
      </c>
      <c r="AB290" s="40">
        <v>8</v>
      </c>
      <c r="AC290" s="40">
        <v>100</v>
      </c>
      <c r="AD290" s="40">
        <v>241</v>
      </c>
      <c r="AE290" s="33" t="s">
        <v>130</v>
      </c>
      <c r="AF290" s="11">
        <v>1.542</v>
      </c>
      <c r="AG290" s="8">
        <f t="shared" si="62"/>
        <v>18.504000000000001</v>
      </c>
      <c r="AH290" s="8">
        <f t="shared" si="65"/>
        <v>1.5424</v>
      </c>
      <c r="AI290" s="8">
        <f t="shared" si="63"/>
        <v>18.508800000000001</v>
      </c>
      <c r="AJ290" s="8">
        <f t="shared" si="64"/>
        <v>1.0002594033722438</v>
      </c>
      <c r="AK290" s="8"/>
      <c r="AL290" s="12"/>
    </row>
    <row r="291" spans="1:43" x14ac:dyDescent="0.3">
      <c r="A291">
        <v>467</v>
      </c>
      <c r="B291">
        <v>290</v>
      </c>
      <c r="C291" s="2">
        <v>5</v>
      </c>
      <c r="D291" s="6" t="s">
        <v>1040</v>
      </c>
      <c r="E291">
        <v>1</v>
      </c>
      <c r="F291" s="2">
        <v>1</v>
      </c>
      <c r="G291" t="s">
        <v>901</v>
      </c>
      <c r="H291">
        <v>3</v>
      </c>
      <c r="I291" s="2">
        <v>1</v>
      </c>
      <c r="J291" t="s">
        <v>902</v>
      </c>
      <c r="K291">
        <v>1</v>
      </c>
      <c r="L291" s="2">
        <v>2</v>
      </c>
      <c r="M291" t="s">
        <v>927</v>
      </c>
      <c r="N291">
        <v>1</v>
      </c>
      <c r="O291" s="2">
        <v>12</v>
      </c>
      <c r="P291" t="str">
        <f t="shared" si="59"/>
        <v>T-112478_Standard</v>
      </c>
      <c r="Q291">
        <f t="shared" si="60"/>
        <v>4</v>
      </c>
      <c r="U291" s="2">
        <f t="shared" si="61"/>
        <v>12</v>
      </c>
      <c r="V291" t="s">
        <v>943</v>
      </c>
      <c r="W291" t="s">
        <v>924</v>
      </c>
      <c r="X291" s="12" t="s">
        <v>108</v>
      </c>
      <c r="Y291" s="12">
        <v>4</v>
      </c>
      <c r="Z291" s="12" t="s">
        <v>602</v>
      </c>
      <c r="AA291" s="17" t="s">
        <v>131</v>
      </c>
      <c r="AB291" s="40">
        <v>8</v>
      </c>
      <c r="AC291" s="40">
        <v>100</v>
      </c>
      <c r="AD291" s="40">
        <v>241</v>
      </c>
      <c r="AE291" s="33" t="s">
        <v>130</v>
      </c>
      <c r="AF291" s="11">
        <v>1.542</v>
      </c>
      <c r="AG291" s="8">
        <f t="shared" si="62"/>
        <v>18.504000000000001</v>
      </c>
      <c r="AH291" s="8">
        <f t="shared" si="65"/>
        <v>1.5424</v>
      </c>
      <c r="AI291" s="8">
        <f t="shared" si="63"/>
        <v>18.508800000000001</v>
      </c>
      <c r="AJ291" s="8">
        <f t="shared" si="64"/>
        <v>1.0002594033722438</v>
      </c>
      <c r="AK291" s="8"/>
      <c r="AL291" s="12"/>
    </row>
    <row r="292" spans="1:43" x14ac:dyDescent="0.3">
      <c r="A292">
        <v>233</v>
      </c>
      <c r="B292">
        <v>291</v>
      </c>
      <c r="C292" s="2">
        <v>3</v>
      </c>
      <c r="D292" s="6" t="s">
        <v>613</v>
      </c>
      <c r="E292">
        <v>1</v>
      </c>
      <c r="F292" s="2" t="str">
        <f t="shared" ref="F292:G294" si="66">V292</f>
        <v>22</v>
      </c>
      <c r="G292" t="str">
        <f t="shared" si="66"/>
        <v>T-115629_Standard</v>
      </c>
      <c r="H292">
        <f>Y292</f>
        <v>18</v>
      </c>
      <c r="U292" s="2">
        <f t="shared" si="61"/>
        <v>18</v>
      </c>
      <c r="V292" t="s">
        <v>454</v>
      </c>
      <c r="W292" t="s">
        <v>455</v>
      </c>
      <c r="X292" s="1" t="s">
        <v>108</v>
      </c>
      <c r="Y292" s="1">
        <v>18</v>
      </c>
      <c r="Z292" s="1" t="s">
        <v>602</v>
      </c>
      <c r="AA292" s="1" t="s">
        <v>131</v>
      </c>
      <c r="AB292" s="40">
        <v>8</v>
      </c>
      <c r="AC292" s="40">
        <v>110</v>
      </c>
      <c r="AD292" s="40">
        <v>1115</v>
      </c>
      <c r="AE292" s="15" t="s">
        <v>130</v>
      </c>
      <c r="AF292" s="11">
        <v>7.8120000000000003</v>
      </c>
      <c r="AG292" s="8">
        <f t="shared" si="62"/>
        <v>140.61600000000001</v>
      </c>
      <c r="AH292" s="8">
        <f t="shared" si="65"/>
        <v>7.8495999999999997</v>
      </c>
      <c r="AI292" s="8">
        <f t="shared" si="63"/>
        <v>141.2928</v>
      </c>
      <c r="AJ292" s="8">
        <f t="shared" si="64"/>
        <v>1.0048131080389144</v>
      </c>
      <c r="AK292" s="8"/>
      <c r="AQ292" s="12"/>
    </row>
    <row r="293" spans="1:43" x14ac:dyDescent="0.3">
      <c r="A293">
        <v>235</v>
      </c>
      <c r="B293">
        <v>292</v>
      </c>
      <c r="C293" s="2">
        <v>3</v>
      </c>
      <c r="D293" s="6" t="s">
        <v>613</v>
      </c>
      <c r="E293">
        <v>1</v>
      </c>
      <c r="F293" s="2" t="str">
        <f t="shared" si="66"/>
        <v>24</v>
      </c>
      <c r="G293" t="str">
        <f t="shared" si="66"/>
        <v>T-115629_3</v>
      </c>
      <c r="H293">
        <f>Y293</f>
        <v>18</v>
      </c>
      <c r="U293" s="2">
        <f t="shared" si="61"/>
        <v>18</v>
      </c>
      <c r="V293" t="s">
        <v>458</v>
      </c>
      <c r="W293" t="s">
        <v>459</v>
      </c>
      <c r="X293" s="1" t="s">
        <v>108</v>
      </c>
      <c r="Y293" s="1">
        <v>18</v>
      </c>
      <c r="Z293" s="1" t="s">
        <v>602</v>
      </c>
      <c r="AA293" s="1" t="s">
        <v>131</v>
      </c>
      <c r="AB293" s="40">
        <v>8</v>
      </c>
      <c r="AC293" s="40">
        <v>110</v>
      </c>
      <c r="AD293" s="40">
        <v>1429</v>
      </c>
      <c r="AE293" s="15" t="s">
        <v>130</v>
      </c>
      <c r="AF293" s="11">
        <v>9.8870000000000005</v>
      </c>
      <c r="AG293" s="8">
        <f t="shared" si="62"/>
        <v>177.96600000000001</v>
      </c>
      <c r="AH293" s="8">
        <f t="shared" si="65"/>
        <v>10.06016</v>
      </c>
      <c r="AI293" s="8">
        <f t="shared" si="63"/>
        <v>181.08287999999999</v>
      </c>
      <c r="AJ293" s="8">
        <f t="shared" si="64"/>
        <v>1.0175139071508039</v>
      </c>
      <c r="AK293" s="8"/>
    </row>
    <row r="294" spans="1:43" x14ac:dyDescent="0.3">
      <c r="A294">
        <v>234</v>
      </c>
      <c r="B294">
        <v>293</v>
      </c>
      <c r="C294" s="2">
        <v>3</v>
      </c>
      <c r="D294" s="6" t="s">
        <v>613</v>
      </c>
      <c r="E294">
        <v>1</v>
      </c>
      <c r="F294" s="2" t="str">
        <f t="shared" si="66"/>
        <v>23</v>
      </c>
      <c r="G294" t="str">
        <f t="shared" si="66"/>
        <v>T-115629_2</v>
      </c>
      <c r="H294">
        <f>Y294</f>
        <v>54</v>
      </c>
      <c r="U294" s="2">
        <f t="shared" si="61"/>
        <v>54</v>
      </c>
      <c r="V294" t="s">
        <v>456</v>
      </c>
      <c r="W294" t="s">
        <v>457</v>
      </c>
      <c r="X294" s="1" t="s">
        <v>108</v>
      </c>
      <c r="Y294" s="1">
        <v>54</v>
      </c>
      <c r="Z294" s="1" t="s">
        <v>602</v>
      </c>
      <c r="AA294" s="1" t="s">
        <v>131</v>
      </c>
      <c r="AB294" s="40">
        <v>8</v>
      </c>
      <c r="AC294" s="40">
        <v>110</v>
      </c>
      <c r="AD294" s="40">
        <v>1994</v>
      </c>
      <c r="AE294" s="15" t="s">
        <v>130</v>
      </c>
      <c r="AF294" s="11">
        <v>13.864000000000001</v>
      </c>
      <c r="AG294" s="8">
        <f t="shared" si="62"/>
        <v>748.65600000000006</v>
      </c>
      <c r="AH294" s="8">
        <f t="shared" si="65"/>
        <v>14.03776</v>
      </c>
      <c r="AI294" s="8">
        <f t="shared" si="63"/>
        <v>758.03904</v>
      </c>
      <c r="AJ294" s="8">
        <f t="shared" si="64"/>
        <v>1.0125331794575878</v>
      </c>
      <c r="AK294" s="8"/>
      <c r="AQ294" s="12"/>
    </row>
    <row r="295" spans="1:43" x14ac:dyDescent="0.3">
      <c r="A295">
        <v>154</v>
      </c>
      <c r="B295">
        <v>294</v>
      </c>
      <c r="C295" s="2">
        <v>2</v>
      </c>
      <c r="D295" s="6" t="s">
        <v>320</v>
      </c>
      <c r="E295">
        <v>1</v>
      </c>
      <c r="F295" s="2">
        <v>12</v>
      </c>
      <c r="G295" t="s">
        <v>270</v>
      </c>
      <c r="H295">
        <v>1</v>
      </c>
      <c r="I295" s="2">
        <v>3</v>
      </c>
      <c r="J295" t="s">
        <v>295</v>
      </c>
      <c r="K295">
        <v>1</v>
      </c>
      <c r="L295" s="2">
        <v>3</v>
      </c>
      <c r="M295" t="str">
        <f>W295</f>
        <v>T-113892_Standard</v>
      </c>
      <c r="N295">
        <f>Y295</f>
        <v>6</v>
      </c>
      <c r="U295" s="2">
        <f t="shared" si="61"/>
        <v>6</v>
      </c>
      <c r="V295" s="6" t="s">
        <v>300</v>
      </c>
      <c r="W295" s="6" t="s">
        <v>301</v>
      </c>
      <c r="X295" s="10" t="s">
        <v>108</v>
      </c>
      <c r="Y295" s="10">
        <v>6</v>
      </c>
      <c r="Z295" s="10"/>
      <c r="AA295" s="10" t="s">
        <v>131</v>
      </c>
      <c r="AB295" s="40">
        <v>8</v>
      </c>
      <c r="AC295" s="40">
        <v>112</v>
      </c>
      <c r="AD295" s="41">
        <v>134</v>
      </c>
      <c r="AE295" s="15" t="s">
        <v>130</v>
      </c>
      <c r="AF295" s="11">
        <v>0.95399999999999996</v>
      </c>
      <c r="AG295" s="8">
        <f t="shared" si="62"/>
        <v>5.7240000000000002</v>
      </c>
      <c r="AH295" s="8">
        <f t="shared" si="65"/>
        <v>0.96051200000000003</v>
      </c>
      <c r="AI295" s="8">
        <f t="shared" si="63"/>
        <v>5.7630720000000002</v>
      </c>
      <c r="AJ295" s="8">
        <f t="shared" si="64"/>
        <v>1.0068259958071279</v>
      </c>
      <c r="AK295" s="8"/>
      <c r="AQ295" s="12"/>
    </row>
    <row r="296" spans="1:43" x14ac:dyDescent="0.3">
      <c r="A296">
        <v>397</v>
      </c>
      <c r="B296">
        <v>295</v>
      </c>
      <c r="C296" s="2">
        <v>4</v>
      </c>
      <c r="D296" s="6" t="s">
        <v>894</v>
      </c>
      <c r="E296">
        <v>1</v>
      </c>
      <c r="F296" s="2">
        <v>3</v>
      </c>
      <c r="G296" t="s">
        <v>747</v>
      </c>
      <c r="H296">
        <v>3</v>
      </c>
      <c r="I296" s="2">
        <v>1</v>
      </c>
      <c r="J296" t="s">
        <v>748</v>
      </c>
      <c r="K296">
        <v>1</v>
      </c>
      <c r="L296" s="2">
        <v>5</v>
      </c>
      <c r="M296" t="s">
        <v>815</v>
      </c>
      <c r="N296">
        <v>1</v>
      </c>
      <c r="O296" s="2">
        <v>3</v>
      </c>
      <c r="P296" t="str">
        <f>W296</f>
        <v>T-115228_Standard</v>
      </c>
      <c r="Q296">
        <f>Y296</f>
        <v>8</v>
      </c>
      <c r="U296" s="2">
        <f t="shared" si="61"/>
        <v>24</v>
      </c>
      <c r="V296" s="30" t="s">
        <v>820</v>
      </c>
      <c r="W296" s="30" t="s">
        <v>821</v>
      </c>
      <c r="X296" s="1" t="s">
        <v>108</v>
      </c>
      <c r="Y296" s="1">
        <v>8</v>
      </c>
      <c r="Z296" s="1" t="s">
        <v>602</v>
      </c>
      <c r="AA296" s="1" t="s">
        <v>131</v>
      </c>
      <c r="AB296" s="42">
        <v>8</v>
      </c>
      <c r="AC296" s="42">
        <v>112</v>
      </c>
      <c r="AD296" s="42">
        <v>134</v>
      </c>
      <c r="AE296" s="15" t="s">
        <v>130</v>
      </c>
      <c r="AF296" s="11">
        <v>0.94599999999999995</v>
      </c>
      <c r="AG296" s="8">
        <f t="shared" si="62"/>
        <v>22.704000000000001</v>
      </c>
      <c r="AH296" s="8">
        <f t="shared" si="65"/>
        <v>0.96051200000000003</v>
      </c>
      <c r="AI296" s="8">
        <f t="shared" si="63"/>
        <v>23.052288000000001</v>
      </c>
      <c r="AJ296" s="8">
        <f t="shared" si="64"/>
        <v>1.0153403805496828</v>
      </c>
      <c r="AK296" s="8"/>
      <c r="AQ296" s="12"/>
    </row>
    <row r="297" spans="1:43" x14ac:dyDescent="0.3">
      <c r="A297">
        <v>32</v>
      </c>
      <c r="B297">
        <v>296</v>
      </c>
      <c r="C297" s="2">
        <v>1</v>
      </c>
      <c r="D297" t="s">
        <v>113</v>
      </c>
      <c r="E297">
        <v>1</v>
      </c>
      <c r="F297" s="2">
        <v>3</v>
      </c>
      <c r="G297" t="s">
        <v>77</v>
      </c>
      <c r="H297">
        <v>1</v>
      </c>
      <c r="I297" s="2">
        <v>16</v>
      </c>
      <c r="J297" t="str">
        <f t="shared" ref="J297:J305" si="67">W297</f>
        <v>T-115065_2</v>
      </c>
      <c r="K297">
        <f t="shared" ref="K297:K305" si="68">Y297</f>
        <v>2</v>
      </c>
      <c r="U297" s="2">
        <f t="shared" si="61"/>
        <v>2</v>
      </c>
      <c r="V297" s="30" t="s">
        <v>36</v>
      </c>
      <c r="W297" s="30" t="s">
        <v>83</v>
      </c>
      <c r="X297" s="1" t="s">
        <v>108</v>
      </c>
      <c r="Y297" s="1">
        <v>2</v>
      </c>
      <c r="Z297" s="1"/>
      <c r="AA297" s="30" t="s">
        <v>131</v>
      </c>
      <c r="AB297" s="42">
        <v>8</v>
      </c>
      <c r="AC297" s="42">
        <v>140</v>
      </c>
      <c r="AD297" s="42">
        <v>150</v>
      </c>
      <c r="AE297" s="15" t="s">
        <v>130</v>
      </c>
      <c r="AF297" s="8">
        <v>1.3080000000000001</v>
      </c>
      <c r="AG297" s="8">
        <f t="shared" si="62"/>
        <v>2.6160000000000001</v>
      </c>
      <c r="AH297" s="8">
        <f t="shared" si="65"/>
        <v>1.3440000000000001</v>
      </c>
      <c r="AI297" s="8">
        <f t="shared" si="63"/>
        <v>2.6880000000000002</v>
      </c>
      <c r="AJ297" s="8">
        <f t="shared" si="64"/>
        <v>1.0275229357798166</v>
      </c>
      <c r="AK297" s="8"/>
    </row>
    <row r="298" spans="1:43" x14ac:dyDescent="0.3">
      <c r="A298">
        <v>49</v>
      </c>
      <c r="B298">
        <v>297</v>
      </c>
      <c r="C298" s="2">
        <v>1</v>
      </c>
      <c r="D298" t="s">
        <v>113</v>
      </c>
      <c r="E298">
        <v>1</v>
      </c>
      <c r="F298" s="2">
        <v>4</v>
      </c>
      <c r="G298" t="s">
        <v>84</v>
      </c>
      <c r="H298">
        <v>2</v>
      </c>
      <c r="I298" s="2">
        <v>17</v>
      </c>
      <c r="J298" t="str">
        <f t="shared" si="67"/>
        <v>T-113966_Standard</v>
      </c>
      <c r="K298">
        <f t="shared" si="68"/>
        <v>2</v>
      </c>
      <c r="U298" s="2">
        <f t="shared" si="61"/>
        <v>4</v>
      </c>
      <c r="V298" s="30" t="s">
        <v>54</v>
      </c>
      <c r="W298" s="30" t="s">
        <v>101</v>
      </c>
      <c r="X298" s="1" t="s">
        <v>108</v>
      </c>
      <c r="Y298" s="1">
        <v>2</v>
      </c>
      <c r="Z298" s="1"/>
      <c r="AA298" s="1" t="s">
        <v>131</v>
      </c>
      <c r="AB298" s="42">
        <v>8</v>
      </c>
      <c r="AC298" s="42">
        <v>140</v>
      </c>
      <c r="AD298" s="42">
        <v>150</v>
      </c>
      <c r="AE298" s="15" t="s">
        <v>130</v>
      </c>
      <c r="AF298" s="8">
        <v>1.2889999999999999</v>
      </c>
      <c r="AG298" s="8">
        <f t="shared" si="62"/>
        <v>5.1559999999999997</v>
      </c>
      <c r="AH298" s="8">
        <f t="shared" si="65"/>
        <v>1.3440000000000001</v>
      </c>
      <c r="AI298" s="8">
        <f t="shared" si="63"/>
        <v>5.3760000000000003</v>
      </c>
      <c r="AJ298" s="8">
        <f t="shared" si="64"/>
        <v>1.0426687354538404</v>
      </c>
      <c r="AK298" s="8"/>
      <c r="AM298" t="s">
        <v>133</v>
      </c>
    </row>
    <row r="299" spans="1:43" x14ac:dyDescent="0.3">
      <c r="A299">
        <v>69</v>
      </c>
      <c r="B299">
        <v>298</v>
      </c>
      <c r="C299" s="2">
        <v>2</v>
      </c>
      <c r="D299" s="6" t="s">
        <v>320</v>
      </c>
      <c r="E299">
        <v>1</v>
      </c>
      <c r="F299" s="2">
        <v>2</v>
      </c>
      <c r="G299" t="s">
        <v>158</v>
      </c>
      <c r="H299">
        <v>1</v>
      </c>
      <c r="I299" s="2">
        <v>5</v>
      </c>
      <c r="J299" t="str">
        <f t="shared" si="67"/>
        <v>T-113331_Standard</v>
      </c>
      <c r="K299">
        <f t="shared" si="68"/>
        <v>1</v>
      </c>
      <c r="L299"/>
      <c r="U299" s="2">
        <f t="shared" si="61"/>
        <v>1</v>
      </c>
      <c r="V299" s="6" t="s">
        <v>9</v>
      </c>
      <c r="W299" s="6" t="s">
        <v>163</v>
      </c>
      <c r="X299" s="10" t="s">
        <v>108</v>
      </c>
      <c r="Y299" s="10">
        <v>1</v>
      </c>
      <c r="Z299" s="10"/>
      <c r="AA299" s="10" t="s">
        <v>131</v>
      </c>
      <c r="AB299" s="40">
        <v>8</v>
      </c>
      <c r="AC299" s="40">
        <v>140</v>
      </c>
      <c r="AD299" s="41">
        <v>150</v>
      </c>
      <c r="AE299" s="15" t="s">
        <v>130</v>
      </c>
      <c r="AF299" s="11">
        <v>1.2889999999999999</v>
      </c>
      <c r="AG299" s="8">
        <f t="shared" si="62"/>
        <v>1.2889999999999999</v>
      </c>
      <c r="AH299" s="8">
        <f t="shared" si="65"/>
        <v>1.3440000000000001</v>
      </c>
      <c r="AI299" s="8">
        <f t="shared" si="63"/>
        <v>1.3440000000000001</v>
      </c>
      <c r="AJ299" s="8">
        <f t="shared" si="64"/>
        <v>1.0426687354538404</v>
      </c>
      <c r="AK299" s="8"/>
      <c r="AL299" s="12"/>
      <c r="AM299" s="6" t="s">
        <v>133</v>
      </c>
    </row>
    <row r="300" spans="1:43" x14ac:dyDescent="0.3">
      <c r="A300">
        <v>77</v>
      </c>
      <c r="B300">
        <v>299</v>
      </c>
      <c r="C300" s="2">
        <v>2</v>
      </c>
      <c r="D300" s="6" t="s">
        <v>320</v>
      </c>
      <c r="E300">
        <v>1</v>
      </c>
      <c r="F300" s="2">
        <v>3</v>
      </c>
      <c r="G300" t="s">
        <v>166</v>
      </c>
      <c r="H300">
        <v>1</v>
      </c>
      <c r="I300" s="2">
        <v>6</v>
      </c>
      <c r="J300" t="str">
        <f t="shared" si="67"/>
        <v>T-113331_Standard</v>
      </c>
      <c r="K300">
        <f t="shared" si="68"/>
        <v>1</v>
      </c>
      <c r="L300"/>
      <c r="U300" s="2">
        <f t="shared" si="61"/>
        <v>1</v>
      </c>
      <c r="V300" s="6" t="s">
        <v>26</v>
      </c>
      <c r="W300" s="6" t="s">
        <v>163</v>
      </c>
      <c r="X300" s="10" t="s">
        <v>108</v>
      </c>
      <c r="Y300" s="10">
        <v>1</v>
      </c>
      <c r="Z300" s="10"/>
      <c r="AA300" s="10" t="s">
        <v>131</v>
      </c>
      <c r="AB300" s="40">
        <v>8</v>
      </c>
      <c r="AC300" s="40">
        <v>140</v>
      </c>
      <c r="AD300" s="41">
        <v>150</v>
      </c>
      <c r="AE300" s="15" t="s">
        <v>130</v>
      </c>
      <c r="AF300" s="11">
        <v>1.2889999999999999</v>
      </c>
      <c r="AG300" s="8">
        <f t="shared" si="62"/>
        <v>1.2889999999999999</v>
      </c>
      <c r="AH300" s="8">
        <f t="shared" si="65"/>
        <v>1.3440000000000001</v>
      </c>
      <c r="AI300" s="8">
        <f t="shared" si="63"/>
        <v>1.3440000000000001</v>
      </c>
      <c r="AJ300" s="8">
        <f t="shared" si="64"/>
        <v>1.0426687354538404</v>
      </c>
      <c r="AK300" s="8"/>
      <c r="AL300" s="12"/>
      <c r="AM300" s="6" t="s">
        <v>133</v>
      </c>
    </row>
    <row r="301" spans="1:43" x14ac:dyDescent="0.3">
      <c r="A301">
        <v>93</v>
      </c>
      <c r="B301">
        <v>300</v>
      </c>
      <c r="C301" s="2">
        <v>2</v>
      </c>
      <c r="D301" s="6" t="s">
        <v>320</v>
      </c>
      <c r="E301">
        <v>1</v>
      </c>
      <c r="F301" s="2">
        <v>5</v>
      </c>
      <c r="G301" t="s">
        <v>178</v>
      </c>
      <c r="H301">
        <v>1</v>
      </c>
      <c r="I301" s="2">
        <v>7</v>
      </c>
      <c r="J301" t="str">
        <f t="shared" si="67"/>
        <v>T-113331_Standard</v>
      </c>
      <c r="K301">
        <f t="shared" si="68"/>
        <v>1</v>
      </c>
      <c r="L301"/>
      <c r="U301" s="2">
        <f t="shared" si="61"/>
        <v>1</v>
      </c>
      <c r="V301" s="6" t="s">
        <v>187</v>
      </c>
      <c r="W301" s="6" t="s">
        <v>163</v>
      </c>
      <c r="X301" s="10" t="s">
        <v>108</v>
      </c>
      <c r="Y301" s="10">
        <v>1</v>
      </c>
      <c r="Z301" s="10"/>
      <c r="AA301" s="6" t="s">
        <v>131</v>
      </c>
      <c r="AB301" s="40">
        <v>8</v>
      </c>
      <c r="AC301" s="40">
        <v>140</v>
      </c>
      <c r="AD301" s="41">
        <v>150</v>
      </c>
      <c r="AE301" s="15" t="s">
        <v>130</v>
      </c>
      <c r="AF301" s="11">
        <v>1.2889999999999999</v>
      </c>
      <c r="AG301" s="8">
        <f t="shared" si="62"/>
        <v>1.2889999999999999</v>
      </c>
      <c r="AH301" s="8">
        <f t="shared" si="65"/>
        <v>1.3440000000000001</v>
      </c>
      <c r="AI301" s="8">
        <f t="shared" si="63"/>
        <v>1.3440000000000001</v>
      </c>
      <c r="AJ301" s="8">
        <f t="shared" si="64"/>
        <v>1.0426687354538404</v>
      </c>
      <c r="AK301" s="8"/>
      <c r="AM301" s="6" t="s">
        <v>133</v>
      </c>
    </row>
    <row r="302" spans="1:43" x14ac:dyDescent="0.3">
      <c r="A302">
        <v>101</v>
      </c>
      <c r="B302">
        <v>301</v>
      </c>
      <c r="C302" s="2">
        <v>2</v>
      </c>
      <c r="D302" s="6" t="s">
        <v>320</v>
      </c>
      <c r="E302">
        <v>1</v>
      </c>
      <c r="F302" s="2">
        <v>6</v>
      </c>
      <c r="G302" t="s">
        <v>189</v>
      </c>
      <c r="H302">
        <v>1</v>
      </c>
      <c r="I302" s="2">
        <v>7</v>
      </c>
      <c r="J302" t="str">
        <f t="shared" si="67"/>
        <v>T-113331_Standard</v>
      </c>
      <c r="K302">
        <f t="shared" si="68"/>
        <v>1</v>
      </c>
      <c r="L302"/>
      <c r="U302" s="2">
        <f t="shared" si="61"/>
        <v>1</v>
      </c>
      <c r="V302" s="6" t="s">
        <v>200</v>
      </c>
      <c r="W302" s="6" t="s">
        <v>163</v>
      </c>
      <c r="X302" s="10" t="s">
        <v>108</v>
      </c>
      <c r="Y302" s="10">
        <v>1</v>
      </c>
      <c r="Z302" s="10"/>
      <c r="AA302" s="6" t="s">
        <v>131</v>
      </c>
      <c r="AB302" s="40">
        <v>8</v>
      </c>
      <c r="AC302" s="40">
        <v>140</v>
      </c>
      <c r="AD302" s="41">
        <v>150</v>
      </c>
      <c r="AE302" s="15" t="s">
        <v>130</v>
      </c>
      <c r="AF302" s="11">
        <v>1.2889999999999999</v>
      </c>
      <c r="AG302" s="8">
        <f t="shared" si="62"/>
        <v>1.2889999999999999</v>
      </c>
      <c r="AH302" s="8">
        <f t="shared" si="65"/>
        <v>1.3440000000000001</v>
      </c>
      <c r="AI302" s="8">
        <f t="shared" si="63"/>
        <v>1.3440000000000001</v>
      </c>
      <c r="AJ302" s="8">
        <f t="shared" si="64"/>
        <v>1.0426687354538404</v>
      </c>
      <c r="AK302" s="8"/>
      <c r="AM302" s="6" t="s">
        <v>133</v>
      </c>
    </row>
    <row r="303" spans="1:43" x14ac:dyDescent="0.3">
      <c r="A303">
        <v>136</v>
      </c>
      <c r="B303">
        <v>302</v>
      </c>
      <c r="C303" s="2">
        <v>2</v>
      </c>
      <c r="D303" s="6" t="s">
        <v>320</v>
      </c>
      <c r="E303">
        <v>1</v>
      </c>
      <c r="F303" s="2">
        <v>11</v>
      </c>
      <c r="G303" t="s">
        <v>254</v>
      </c>
      <c r="H303">
        <v>1</v>
      </c>
      <c r="I303" s="2">
        <v>5</v>
      </c>
      <c r="J303" t="str">
        <f t="shared" si="67"/>
        <v>T-113472_Standard</v>
      </c>
      <c r="K303">
        <f t="shared" si="68"/>
        <v>2</v>
      </c>
      <c r="L303"/>
      <c r="U303" s="2">
        <f t="shared" si="61"/>
        <v>2</v>
      </c>
      <c r="V303" s="6" t="s">
        <v>262</v>
      </c>
      <c r="W303" s="6" t="s">
        <v>263</v>
      </c>
      <c r="X303" s="10" t="s">
        <v>108</v>
      </c>
      <c r="Y303" s="10">
        <v>2</v>
      </c>
      <c r="Z303" s="10"/>
      <c r="AA303" s="6" t="s">
        <v>131</v>
      </c>
      <c r="AB303" s="40">
        <v>8</v>
      </c>
      <c r="AC303" s="40">
        <v>140</v>
      </c>
      <c r="AD303" s="41">
        <v>150</v>
      </c>
      <c r="AE303" s="15" t="s">
        <v>130</v>
      </c>
      <c r="AF303" s="11">
        <v>1.3080000000000001</v>
      </c>
      <c r="AG303" s="8">
        <f t="shared" si="62"/>
        <v>2.6160000000000001</v>
      </c>
      <c r="AH303" s="8">
        <f t="shared" si="65"/>
        <v>1.3440000000000001</v>
      </c>
      <c r="AI303" s="8">
        <f t="shared" si="63"/>
        <v>2.6880000000000002</v>
      </c>
      <c r="AJ303" s="8">
        <f t="shared" si="64"/>
        <v>1.0275229357798166</v>
      </c>
      <c r="AK303" s="8"/>
    </row>
    <row r="304" spans="1:43" x14ac:dyDescent="0.3">
      <c r="A304">
        <v>13</v>
      </c>
      <c r="B304">
        <v>303</v>
      </c>
      <c r="C304" s="2">
        <v>1</v>
      </c>
      <c r="D304" t="s">
        <v>113</v>
      </c>
      <c r="E304">
        <v>1</v>
      </c>
      <c r="F304" s="2">
        <v>2</v>
      </c>
      <c r="G304" t="s">
        <v>60</v>
      </c>
      <c r="H304">
        <v>1</v>
      </c>
      <c r="I304" s="2">
        <v>13</v>
      </c>
      <c r="J304" t="str">
        <f t="shared" si="67"/>
        <v>T-113956_Standard</v>
      </c>
      <c r="K304">
        <f t="shared" si="68"/>
        <v>2</v>
      </c>
      <c r="U304" s="2">
        <f t="shared" si="61"/>
        <v>2</v>
      </c>
      <c r="V304" s="30" t="s">
        <v>17</v>
      </c>
      <c r="W304" s="30" t="s">
        <v>73</v>
      </c>
      <c r="X304" s="1" t="s">
        <v>108</v>
      </c>
      <c r="Y304" s="1">
        <v>2</v>
      </c>
      <c r="Z304" s="1"/>
      <c r="AA304" s="1" t="s">
        <v>131</v>
      </c>
      <c r="AB304" s="42">
        <v>8</v>
      </c>
      <c r="AC304" s="42">
        <v>140</v>
      </c>
      <c r="AD304" s="42">
        <v>180</v>
      </c>
      <c r="AE304" s="15" t="s">
        <v>130</v>
      </c>
      <c r="AF304" s="8">
        <v>1.54</v>
      </c>
      <c r="AG304" s="8">
        <f t="shared" si="62"/>
        <v>3.08</v>
      </c>
      <c r="AH304" s="8">
        <f t="shared" si="65"/>
        <v>1.6128</v>
      </c>
      <c r="AI304" s="8">
        <f t="shared" si="63"/>
        <v>3.2256</v>
      </c>
      <c r="AJ304" s="8">
        <f t="shared" si="64"/>
        <v>1.0472727272727274</v>
      </c>
      <c r="AK304" s="8"/>
      <c r="AL304" s="12"/>
      <c r="AQ304" s="12"/>
    </row>
    <row r="305" spans="1:43" x14ac:dyDescent="0.3">
      <c r="A305">
        <v>58</v>
      </c>
      <c r="B305">
        <v>304</v>
      </c>
      <c r="C305" s="2">
        <v>2</v>
      </c>
      <c r="D305" s="6" t="s">
        <v>320</v>
      </c>
      <c r="E305">
        <v>1</v>
      </c>
      <c r="F305" s="2">
        <v>1</v>
      </c>
      <c r="G305" t="s">
        <v>137</v>
      </c>
      <c r="H305">
        <v>1</v>
      </c>
      <c r="I305" s="2">
        <v>4</v>
      </c>
      <c r="J305" t="str">
        <f t="shared" si="67"/>
        <v>T-113318_Standard</v>
      </c>
      <c r="K305">
        <f t="shared" si="68"/>
        <v>2</v>
      </c>
      <c r="L305"/>
      <c r="U305" s="2">
        <f t="shared" si="61"/>
        <v>2</v>
      </c>
      <c r="V305" s="6" t="s">
        <v>144</v>
      </c>
      <c r="W305" s="6" t="s">
        <v>145</v>
      </c>
      <c r="X305" s="10" t="s">
        <v>108</v>
      </c>
      <c r="Y305" s="10">
        <v>2</v>
      </c>
      <c r="Z305" s="10"/>
      <c r="AA305" s="6" t="s">
        <v>131</v>
      </c>
      <c r="AB305" s="40">
        <v>8</v>
      </c>
      <c r="AC305" s="40">
        <v>140</v>
      </c>
      <c r="AD305" s="41">
        <v>180</v>
      </c>
      <c r="AE305" s="15" t="s">
        <v>130</v>
      </c>
      <c r="AF305" s="11">
        <v>1.51</v>
      </c>
      <c r="AG305" s="8">
        <f t="shared" si="62"/>
        <v>3.02</v>
      </c>
      <c r="AH305" s="8">
        <f t="shared" si="65"/>
        <v>1.6128</v>
      </c>
      <c r="AI305" s="8">
        <f t="shared" si="63"/>
        <v>3.2256</v>
      </c>
      <c r="AJ305" s="8">
        <f t="shared" si="64"/>
        <v>1.0680794701986756</v>
      </c>
      <c r="AK305" s="8"/>
      <c r="AM305" s="6" t="s">
        <v>321</v>
      </c>
    </row>
    <row r="306" spans="1:43" x14ac:dyDescent="0.3">
      <c r="A306">
        <v>452</v>
      </c>
      <c r="B306">
        <v>305</v>
      </c>
      <c r="C306" s="2">
        <v>5</v>
      </c>
      <c r="D306" s="6" t="s">
        <v>1040</v>
      </c>
      <c r="E306">
        <v>1</v>
      </c>
      <c r="F306" s="2">
        <v>1</v>
      </c>
      <c r="G306" t="s">
        <v>901</v>
      </c>
      <c r="H306">
        <v>3</v>
      </c>
      <c r="I306" s="2">
        <v>1</v>
      </c>
      <c r="J306" t="s">
        <v>902</v>
      </c>
      <c r="K306">
        <v>1</v>
      </c>
      <c r="L306" s="2">
        <v>1</v>
      </c>
      <c r="M306" t="s">
        <v>903</v>
      </c>
      <c r="N306">
        <v>1</v>
      </c>
      <c r="O306" s="2">
        <v>8</v>
      </c>
      <c r="P306" t="str">
        <f t="shared" ref="P306:P315" si="69">W306</f>
        <v>T-112474_Standard</v>
      </c>
      <c r="Q306">
        <f t="shared" ref="Q306:Q315" si="70">Y306</f>
        <v>2</v>
      </c>
      <c r="U306" s="2">
        <f t="shared" si="61"/>
        <v>6</v>
      </c>
      <c r="V306" t="s">
        <v>919</v>
      </c>
      <c r="W306" t="s">
        <v>920</v>
      </c>
      <c r="X306" s="12" t="s">
        <v>108</v>
      </c>
      <c r="Y306" s="12">
        <v>2</v>
      </c>
      <c r="Z306" s="12" t="s">
        <v>602</v>
      </c>
      <c r="AA306" s="31" t="s">
        <v>131</v>
      </c>
      <c r="AB306" s="40">
        <v>8</v>
      </c>
      <c r="AC306" s="40">
        <v>200</v>
      </c>
      <c r="AD306" s="40">
        <v>286</v>
      </c>
      <c r="AE306" s="33" t="s">
        <v>130</v>
      </c>
      <c r="AF306" s="11">
        <v>3.335</v>
      </c>
      <c r="AG306" s="8">
        <f t="shared" si="62"/>
        <v>20.009999999999998</v>
      </c>
      <c r="AH306" s="8">
        <f t="shared" si="65"/>
        <v>3.6608000000000001</v>
      </c>
      <c r="AI306" s="8">
        <f t="shared" si="63"/>
        <v>21.9648</v>
      </c>
      <c r="AJ306" s="8">
        <f t="shared" si="64"/>
        <v>1.0976911544227888</v>
      </c>
      <c r="AK306" s="8"/>
    </row>
    <row r="307" spans="1:43" x14ac:dyDescent="0.3">
      <c r="A307">
        <v>453</v>
      </c>
      <c r="B307">
        <v>306</v>
      </c>
      <c r="C307" s="2">
        <v>5</v>
      </c>
      <c r="D307" s="6" t="s">
        <v>1040</v>
      </c>
      <c r="E307">
        <v>1</v>
      </c>
      <c r="F307" s="2">
        <v>1</v>
      </c>
      <c r="G307" t="s">
        <v>901</v>
      </c>
      <c r="H307">
        <v>3</v>
      </c>
      <c r="I307" s="2">
        <v>1</v>
      </c>
      <c r="J307" t="s">
        <v>902</v>
      </c>
      <c r="K307">
        <v>1</v>
      </c>
      <c r="L307" s="2">
        <v>1</v>
      </c>
      <c r="M307" t="s">
        <v>903</v>
      </c>
      <c r="N307">
        <v>1</v>
      </c>
      <c r="O307" s="2">
        <v>9</v>
      </c>
      <c r="P307" t="str">
        <f t="shared" si="69"/>
        <v>T-112475_Standard</v>
      </c>
      <c r="Q307">
        <f t="shared" si="70"/>
        <v>2</v>
      </c>
      <c r="U307" s="2">
        <f t="shared" si="61"/>
        <v>6</v>
      </c>
      <c r="V307" t="s">
        <v>921</v>
      </c>
      <c r="W307" t="s">
        <v>922</v>
      </c>
      <c r="X307" s="12" t="s">
        <v>108</v>
      </c>
      <c r="Y307" s="12">
        <v>2</v>
      </c>
      <c r="Z307" s="12" t="s">
        <v>602</v>
      </c>
      <c r="AA307" s="17" t="s">
        <v>131</v>
      </c>
      <c r="AB307" s="40">
        <v>8</v>
      </c>
      <c r="AC307" s="40">
        <v>200</v>
      </c>
      <c r="AD307" s="40">
        <v>286</v>
      </c>
      <c r="AE307" s="33" t="s">
        <v>130</v>
      </c>
      <c r="AF307" s="11">
        <v>3.3540000000000001</v>
      </c>
      <c r="AG307" s="8">
        <f t="shared" si="62"/>
        <v>20.124000000000002</v>
      </c>
      <c r="AH307" s="8">
        <f t="shared" si="65"/>
        <v>3.6608000000000001</v>
      </c>
      <c r="AI307" s="8">
        <f t="shared" si="63"/>
        <v>21.9648</v>
      </c>
      <c r="AJ307" s="8">
        <f t="shared" si="64"/>
        <v>1.0914728682170542</v>
      </c>
      <c r="AK307" s="8"/>
      <c r="AL307" s="12"/>
      <c r="AQ307" s="12"/>
    </row>
    <row r="308" spans="1:43" x14ac:dyDescent="0.3">
      <c r="A308">
        <v>462</v>
      </c>
      <c r="B308">
        <v>307</v>
      </c>
      <c r="C308" s="2">
        <v>5</v>
      </c>
      <c r="D308" s="6" t="s">
        <v>1040</v>
      </c>
      <c r="E308">
        <v>1</v>
      </c>
      <c r="F308" s="2">
        <v>1</v>
      </c>
      <c r="G308" t="s">
        <v>901</v>
      </c>
      <c r="H308">
        <v>3</v>
      </c>
      <c r="I308" s="2">
        <v>1</v>
      </c>
      <c r="J308" t="s">
        <v>902</v>
      </c>
      <c r="K308">
        <v>1</v>
      </c>
      <c r="L308" s="2">
        <v>2</v>
      </c>
      <c r="M308" t="s">
        <v>927</v>
      </c>
      <c r="N308">
        <v>1</v>
      </c>
      <c r="O308" s="2">
        <v>7</v>
      </c>
      <c r="P308" t="str">
        <f t="shared" si="69"/>
        <v>T-112474_Standard</v>
      </c>
      <c r="Q308">
        <f t="shared" si="70"/>
        <v>2</v>
      </c>
      <c r="U308" s="2">
        <f t="shared" si="61"/>
        <v>6</v>
      </c>
      <c r="V308" t="s">
        <v>935</v>
      </c>
      <c r="W308" t="s">
        <v>920</v>
      </c>
      <c r="X308" s="12" t="s">
        <v>108</v>
      </c>
      <c r="Y308" s="12">
        <v>2</v>
      </c>
      <c r="Z308" s="12" t="s">
        <v>602</v>
      </c>
      <c r="AA308" s="17" t="s">
        <v>131</v>
      </c>
      <c r="AB308" s="40">
        <v>8</v>
      </c>
      <c r="AC308" s="40">
        <v>200</v>
      </c>
      <c r="AD308" s="40">
        <v>286</v>
      </c>
      <c r="AE308" s="33" t="s">
        <v>130</v>
      </c>
      <c r="AF308" s="11">
        <v>3.335</v>
      </c>
      <c r="AG308" s="8">
        <f t="shared" si="62"/>
        <v>20.009999999999998</v>
      </c>
      <c r="AH308" s="8">
        <f t="shared" si="65"/>
        <v>3.6608000000000001</v>
      </c>
      <c r="AI308" s="8">
        <f t="shared" si="63"/>
        <v>21.9648</v>
      </c>
      <c r="AJ308" s="8">
        <f t="shared" si="64"/>
        <v>1.0976911544227888</v>
      </c>
      <c r="AK308" s="8"/>
    </row>
    <row r="309" spans="1:43" x14ac:dyDescent="0.3">
      <c r="A309">
        <v>463</v>
      </c>
      <c r="B309">
        <v>308</v>
      </c>
      <c r="C309" s="2">
        <v>5</v>
      </c>
      <c r="D309" s="6" t="s">
        <v>1040</v>
      </c>
      <c r="E309">
        <v>1</v>
      </c>
      <c r="F309" s="2">
        <v>1</v>
      </c>
      <c r="G309" t="s">
        <v>901</v>
      </c>
      <c r="H309">
        <v>3</v>
      </c>
      <c r="I309" s="2">
        <v>1</v>
      </c>
      <c r="J309" t="s">
        <v>902</v>
      </c>
      <c r="K309">
        <v>1</v>
      </c>
      <c r="L309" s="2">
        <v>2</v>
      </c>
      <c r="M309" t="s">
        <v>927</v>
      </c>
      <c r="N309">
        <v>1</v>
      </c>
      <c r="O309" s="2">
        <v>8</v>
      </c>
      <c r="P309" t="str">
        <f t="shared" si="69"/>
        <v>T-112475_Standard</v>
      </c>
      <c r="Q309">
        <f t="shared" si="70"/>
        <v>2</v>
      </c>
      <c r="U309" s="2">
        <f t="shared" si="61"/>
        <v>6</v>
      </c>
      <c r="V309" t="s">
        <v>936</v>
      </c>
      <c r="W309" t="s">
        <v>922</v>
      </c>
      <c r="X309" s="12" t="s">
        <v>108</v>
      </c>
      <c r="Y309" s="12">
        <v>2</v>
      </c>
      <c r="Z309" s="12" t="s">
        <v>602</v>
      </c>
      <c r="AA309" s="17" t="s">
        <v>131</v>
      </c>
      <c r="AB309" s="40">
        <v>8</v>
      </c>
      <c r="AC309" s="40">
        <v>200</v>
      </c>
      <c r="AD309" s="40">
        <v>286</v>
      </c>
      <c r="AE309" s="33" t="s">
        <v>130</v>
      </c>
      <c r="AF309" s="11">
        <v>3.3540000000000001</v>
      </c>
      <c r="AG309" s="8">
        <f t="shared" si="62"/>
        <v>20.124000000000002</v>
      </c>
      <c r="AH309" s="8">
        <f t="shared" si="65"/>
        <v>3.6608000000000001</v>
      </c>
      <c r="AI309" s="8">
        <f t="shared" si="63"/>
        <v>21.9648</v>
      </c>
      <c r="AJ309" s="8">
        <f t="shared" si="64"/>
        <v>1.0914728682170542</v>
      </c>
      <c r="AK309" s="8"/>
      <c r="AQ309" s="12"/>
    </row>
    <row r="310" spans="1:43" x14ac:dyDescent="0.3">
      <c r="A310">
        <v>370</v>
      </c>
      <c r="B310">
        <v>309</v>
      </c>
      <c r="C310" s="2">
        <v>4</v>
      </c>
      <c r="D310" s="6" t="s">
        <v>894</v>
      </c>
      <c r="E310">
        <v>1</v>
      </c>
      <c r="F310" s="2">
        <v>3</v>
      </c>
      <c r="G310" t="s">
        <v>747</v>
      </c>
      <c r="H310">
        <v>3</v>
      </c>
      <c r="I310" s="2">
        <v>1</v>
      </c>
      <c r="J310" t="s">
        <v>748</v>
      </c>
      <c r="K310">
        <v>1</v>
      </c>
      <c r="L310" s="2">
        <v>2</v>
      </c>
      <c r="M310" t="s">
        <v>749</v>
      </c>
      <c r="N310">
        <v>2</v>
      </c>
      <c r="O310" s="2">
        <v>13</v>
      </c>
      <c r="P310" t="str">
        <f t="shared" si="69"/>
        <v>T-115233_L2</v>
      </c>
      <c r="Q310">
        <f t="shared" si="70"/>
        <v>6</v>
      </c>
      <c r="U310" s="2">
        <f t="shared" si="61"/>
        <v>36</v>
      </c>
      <c r="V310" s="30" t="s">
        <v>774</v>
      </c>
      <c r="W310" s="30" t="s">
        <v>775</v>
      </c>
      <c r="X310" s="1" t="s">
        <v>108</v>
      </c>
      <c r="Y310" s="1">
        <v>6</v>
      </c>
      <c r="Z310" s="1" t="s">
        <v>597</v>
      </c>
      <c r="AA310" s="30" t="s">
        <v>131</v>
      </c>
      <c r="AB310" s="42">
        <v>10</v>
      </c>
      <c r="AC310" s="42">
        <v>33</v>
      </c>
      <c r="AD310" s="42">
        <v>59</v>
      </c>
      <c r="AE310" s="15" t="s">
        <v>130</v>
      </c>
      <c r="AF310" s="11">
        <v>0.104</v>
      </c>
      <c r="AG310" s="8">
        <f t="shared" si="62"/>
        <v>3.7439999999999998</v>
      </c>
      <c r="AH310" s="8">
        <f t="shared" si="65"/>
        <v>0.15576000000000001</v>
      </c>
      <c r="AI310" s="8">
        <f t="shared" si="63"/>
        <v>5.6073599999999999</v>
      </c>
      <c r="AJ310" s="8">
        <f t="shared" si="64"/>
        <v>1.4976923076923077</v>
      </c>
      <c r="AK310" s="8"/>
    </row>
    <row r="311" spans="1:43" x14ac:dyDescent="0.3">
      <c r="A311">
        <v>382</v>
      </c>
      <c r="B311">
        <v>310</v>
      </c>
      <c r="C311" s="2">
        <v>4</v>
      </c>
      <c r="D311" s="6" t="s">
        <v>894</v>
      </c>
      <c r="E311">
        <v>1</v>
      </c>
      <c r="F311" s="2">
        <v>3</v>
      </c>
      <c r="G311" t="s">
        <v>747</v>
      </c>
      <c r="H311">
        <v>3</v>
      </c>
      <c r="I311" s="2">
        <v>1</v>
      </c>
      <c r="J311" t="s">
        <v>748</v>
      </c>
      <c r="K311">
        <v>1</v>
      </c>
      <c r="L311" s="2">
        <v>3</v>
      </c>
      <c r="M311" t="s">
        <v>776</v>
      </c>
      <c r="N311">
        <v>1</v>
      </c>
      <c r="O311" s="2">
        <v>12</v>
      </c>
      <c r="P311" t="str">
        <f t="shared" si="69"/>
        <v>T-115233_L4</v>
      </c>
      <c r="Q311">
        <f t="shared" si="70"/>
        <v>4</v>
      </c>
      <c r="U311" s="2">
        <f t="shared" si="61"/>
        <v>12</v>
      </c>
      <c r="V311" s="30" t="s">
        <v>799</v>
      </c>
      <c r="W311" s="30" t="s">
        <v>800</v>
      </c>
      <c r="X311" s="1" t="s">
        <v>108</v>
      </c>
      <c r="Y311" s="1">
        <v>4</v>
      </c>
      <c r="Z311" s="1" t="s">
        <v>597</v>
      </c>
      <c r="AA311" s="30" t="s">
        <v>131</v>
      </c>
      <c r="AB311" s="42">
        <v>10</v>
      </c>
      <c r="AC311" s="42">
        <v>43</v>
      </c>
      <c r="AD311" s="42">
        <v>68</v>
      </c>
      <c r="AE311" s="15" t="s">
        <v>130</v>
      </c>
      <c r="AF311" s="11">
        <v>0.14199999999999999</v>
      </c>
      <c r="AG311" s="8">
        <f t="shared" si="62"/>
        <v>1.7039999999999997</v>
      </c>
      <c r="AH311" s="8">
        <f t="shared" si="65"/>
        <v>0.23391999999999999</v>
      </c>
      <c r="AI311" s="8">
        <f t="shared" si="63"/>
        <v>2.8070399999999998</v>
      </c>
      <c r="AJ311" s="8">
        <f t="shared" si="64"/>
        <v>1.647323943661972</v>
      </c>
      <c r="AK311" s="8"/>
    </row>
    <row r="312" spans="1:43" x14ac:dyDescent="0.3">
      <c r="A312">
        <v>394</v>
      </c>
      <c r="B312">
        <v>311</v>
      </c>
      <c r="C312" s="2">
        <v>4</v>
      </c>
      <c r="D312" s="6" t="s">
        <v>894</v>
      </c>
      <c r="E312">
        <v>1</v>
      </c>
      <c r="F312" s="2">
        <v>3</v>
      </c>
      <c r="G312" t="s">
        <v>747</v>
      </c>
      <c r="H312">
        <v>3</v>
      </c>
      <c r="I312" s="2">
        <v>1</v>
      </c>
      <c r="J312" t="s">
        <v>748</v>
      </c>
      <c r="K312">
        <v>1</v>
      </c>
      <c r="L312" s="2">
        <v>4</v>
      </c>
      <c r="M312" t="s">
        <v>801</v>
      </c>
      <c r="N312">
        <v>1</v>
      </c>
      <c r="O312" s="2">
        <v>12</v>
      </c>
      <c r="P312" t="str">
        <f t="shared" si="69"/>
        <v>T-115233_L4</v>
      </c>
      <c r="Q312">
        <f t="shared" si="70"/>
        <v>4</v>
      </c>
      <c r="U312" s="2">
        <f t="shared" si="61"/>
        <v>12</v>
      </c>
      <c r="V312" s="30" t="s">
        <v>814</v>
      </c>
      <c r="W312" s="30" t="s">
        <v>800</v>
      </c>
      <c r="X312" s="1" t="s">
        <v>108</v>
      </c>
      <c r="Y312" s="1">
        <v>4</v>
      </c>
      <c r="Z312" s="1" t="s">
        <v>597</v>
      </c>
      <c r="AA312" s="30" t="s">
        <v>131</v>
      </c>
      <c r="AB312" s="42">
        <v>10</v>
      </c>
      <c r="AC312" s="42">
        <v>43</v>
      </c>
      <c r="AD312" s="42">
        <v>68</v>
      </c>
      <c r="AE312" s="15" t="s">
        <v>130</v>
      </c>
      <c r="AF312" s="11">
        <v>0.14199999999999999</v>
      </c>
      <c r="AG312" s="8">
        <f t="shared" si="62"/>
        <v>1.7039999999999997</v>
      </c>
      <c r="AH312" s="8">
        <f t="shared" si="65"/>
        <v>0.23391999999999999</v>
      </c>
      <c r="AI312" s="8">
        <f t="shared" si="63"/>
        <v>2.8070399999999998</v>
      </c>
      <c r="AJ312" s="8">
        <f t="shared" si="64"/>
        <v>1.647323943661972</v>
      </c>
      <c r="AK312" s="8"/>
    </row>
    <row r="313" spans="1:43" x14ac:dyDescent="0.3">
      <c r="A313">
        <v>381</v>
      </c>
      <c r="B313">
        <v>312</v>
      </c>
      <c r="C313" s="2">
        <v>4</v>
      </c>
      <c r="D313" s="6" t="s">
        <v>894</v>
      </c>
      <c r="E313">
        <v>1</v>
      </c>
      <c r="F313" s="2">
        <v>3</v>
      </c>
      <c r="G313" t="s">
        <v>747</v>
      </c>
      <c r="H313">
        <v>3</v>
      </c>
      <c r="I313" s="2">
        <v>1</v>
      </c>
      <c r="J313" t="s">
        <v>748</v>
      </c>
      <c r="K313">
        <v>1</v>
      </c>
      <c r="L313" s="2">
        <v>3</v>
      </c>
      <c r="M313" t="s">
        <v>776</v>
      </c>
      <c r="N313">
        <v>1</v>
      </c>
      <c r="O313" s="2">
        <v>11</v>
      </c>
      <c r="P313" t="str">
        <f t="shared" si="69"/>
        <v>T-115233_L3</v>
      </c>
      <c r="Q313">
        <f t="shared" si="70"/>
        <v>2</v>
      </c>
      <c r="U313" s="2">
        <f t="shared" si="61"/>
        <v>6</v>
      </c>
      <c r="V313" s="30" t="s">
        <v>797</v>
      </c>
      <c r="W313" s="30" t="s">
        <v>798</v>
      </c>
      <c r="X313" s="1" t="s">
        <v>108</v>
      </c>
      <c r="Y313" s="1">
        <v>2</v>
      </c>
      <c r="Z313" s="1" t="s">
        <v>597</v>
      </c>
      <c r="AA313" s="1" t="s">
        <v>131</v>
      </c>
      <c r="AB313" s="42">
        <v>10</v>
      </c>
      <c r="AC313" s="42">
        <v>50</v>
      </c>
      <c r="AD313" s="42">
        <v>150</v>
      </c>
      <c r="AE313" s="15" t="s">
        <v>130</v>
      </c>
      <c r="AF313" s="11">
        <v>0.6</v>
      </c>
      <c r="AG313" s="8">
        <f t="shared" si="62"/>
        <v>3.5999999999999996</v>
      </c>
      <c r="AH313" s="8">
        <f t="shared" si="65"/>
        <v>0.6</v>
      </c>
      <c r="AI313" s="8">
        <f t="shared" si="63"/>
        <v>3.5999999999999996</v>
      </c>
      <c r="AJ313" s="8">
        <f t="shared" si="64"/>
        <v>1</v>
      </c>
      <c r="AK313" s="8"/>
      <c r="AQ313" s="12"/>
    </row>
    <row r="314" spans="1:43" x14ac:dyDescent="0.3">
      <c r="A314">
        <v>393</v>
      </c>
      <c r="B314">
        <v>313</v>
      </c>
      <c r="C314" s="2">
        <v>4</v>
      </c>
      <c r="D314" s="6" t="s">
        <v>894</v>
      </c>
      <c r="E314">
        <v>1</v>
      </c>
      <c r="F314" s="2">
        <v>3</v>
      </c>
      <c r="G314" t="s">
        <v>747</v>
      </c>
      <c r="H314">
        <v>3</v>
      </c>
      <c r="I314" s="2">
        <v>1</v>
      </c>
      <c r="J314" t="s">
        <v>748</v>
      </c>
      <c r="K314">
        <v>1</v>
      </c>
      <c r="L314" s="2">
        <v>4</v>
      </c>
      <c r="M314" t="s">
        <v>801</v>
      </c>
      <c r="N314">
        <v>1</v>
      </c>
      <c r="O314" s="2">
        <v>11</v>
      </c>
      <c r="P314" t="str">
        <f t="shared" si="69"/>
        <v>T-115233_L3</v>
      </c>
      <c r="Q314">
        <f t="shared" si="70"/>
        <v>2</v>
      </c>
      <c r="U314" s="2">
        <f t="shared" si="61"/>
        <v>6</v>
      </c>
      <c r="V314" s="30" t="s">
        <v>813</v>
      </c>
      <c r="W314" s="30" t="s">
        <v>798</v>
      </c>
      <c r="X314" s="1" t="s">
        <v>108</v>
      </c>
      <c r="Y314" s="1">
        <v>2</v>
      </c>
      <c r="Z314" s="1" t="s">
        <v>597</v>
      </c>
      <c r="AA314" s="30" t="s">
        <v>131</v>
      </c>
      <c r="AB314" s="42">
        <v>10</v>
      </c>
      <c r="AC314" s="42">
        <v>50</v>
      </c>
      <c r="AD314" s="42">
        <v>150</v>
      </c>
      <c r="AE314" s="15" t="s">
        <v>130</v>
      </c>
      <c r="AF314" s="11">
        <v>0.6</v>
      </c>
      <c r="AG314" s="8">
        <f t="shared" si="62"/>
        <v>3.5999999999999996</v>
      </c>
      <c r="AH314" s="8">
        <f t="shared" si="65"/>
        <v>0.6</v>
      </c>
      <c r="AI314" s="8">
        <f t="shared" si="63"/>
        <v>3.5999999999999996</v>
      </c>
      <c r="AJ314" s="8">
        <f t="shared" si="64"/>
        <v>1</v>
      </c>
      <c r="AK314" s="8"/>
      <c r="AQ314" s="12"/>
    </row>
    <row r="315" spans="1:43" x14ac:dyDescent="0.3">
      <c r="A315">
        <v>369</v>
      </c>
      <c r="B315">
        <v>314</v>
      </c>
      <c r="C315" s="2">
        <v>4</v>
      </c>
      <c r="D315" s="6" t="s">
        <v>894</v>
      </c>
      <c r="E315">
        <v>1</v>
      </c>
      <c r="F315" s="2">
        <v>3</v>
      </c>
      <c r="G315" t="s">
        <v>747</v>
      </c>
      <c r="H315">
        <v>3</v>
      </c>
      <c r="I315" s="2">
        <v>1</v>
      </c>
      <c r="J315" t="s">
        <v>748</v>
      </c>
      <c r="K315">
        <v>1</v>
      </c>
      <c r="L315" s="2">
        <v>2</v>
      </c>
      <c r="M315" t="s">
        <v>749</v>
      </c>
      <c r="N315">
        <v>2</v>
      </c>
      <c r="O315" s="2">
        <v>12</v>
      </c>
      <c r="P315" t="str">
        <f t="shared" si="69"/>
        <v>T-115233_L1</v>
      </c>
      <c r="Q315">
        <f t="shared" si="70"/>
        <v>2</v>
      </c>
      <c r="U315" s="2">
        <f t="shared" si="61"/>
        <v>12</v>
      </c>
      <c r="V315" s="30" t="s">
        <v>772</v>
      </c>
      <c r="W315" s="30" t="s">
        <v>773</v>
      </c>
      <c r="X315" s="1" t="s">
        <v>108</v>
      </c>
      <c r="Y315" s="1">
        <v>2</v>
      </c>
      <c r="Z315" s="1" t="s">
        <v>597</v>
      </c>
      <c r="AA315" s="1" t="s">
        <v>131</v>
      </c>
      <c r="AB315" s="42">
        <v>10</v>
      </c>
      <c r="AC315" s="42">
        <v>50</v>
      </c>
      <c r="AD315" s="42">
        <v>375</v>
      </c>
      <c r="AE315" s="15" t="s">
        <v>130</v>
      </c>
      <c r="AF315" s="11">
        <v>1.5</v>
      </c>
      <c r="AG315" s="8">
        <f t="shared" si="62"/>
        <v>18</v>
      </c>
      <c r="AH315" s="8">
        <f t="shared" si="65"/>
        <v>1.5</v>
      </c>
      <c r="AI315" s="8">
        <f t="shared" si="63"/>
        <v>18</v>
      </c>
      <c r="AJ315" s="8">
        <f t="shared" si="64"/>
        <v>1</v>
      </c>
      <c r="AK315" s="8"/>
    </row>
    <row r="316" spans="1:43" x14ac:dyDescent="0.3">
      <c r="A316">
        <v>196</v>
      </c>
      <c r="B316">
        <v>315</v>
      </c>
      <c r="C316" s="2">
        <v>3</v>
      </c>
      <c r="D316" s="6" t="s">
        <v>613</v>
      </c>
      <c r="E316">
        <v>1</v>
      </c>
      <c r="F316" s="2" t="s">
        <v>378</v>
      </c>
      <c r="G316" t="s">
        <v>379</v>
      </c>
      <c r="H316">
        <v>6</v>
      </c>
      <c r="I316" s="2">
        <v>3</v>
      </c>
      <c r="J316" t="str">
        <f>W316</f>
        <v>T-113619_Standard</v>
      </c>
      <c r="K316">
        <f>Y316</f>
        <v>3</v>
      </c>
      <c r="U316" s="2">
        <f t="shared" si="61"/>
        <v>18</v>
      </c>
      <c r="V316" t="s">
        <v>384</v>
      </c>
      <c r="W316" t="s">
        <v>385</v>
      </c>
      <c r="X316" s="1" t="s">
        <v>108</v>
      </c>
      <c r="Y316" s="1">
        <v>3</v>
      </c>
      <c r="Z316" s="1" t="s">
        <v>597</v>
      </c>
      <c r="AA316" s="1" t="s">
        <v>131</v>
      </c>
      <c r="AB316" s="40">
        <v>10</v>
      </c>
      <c r="AC316" s="40">
        <v>55</v>
      </c>
      <c r="AD316" s="40">
        <v>120</v>
      </c>
      <c r="AE316" s="15" t="s">
        <v>130</v>
      </c>
      <c r="AF316" s="11">
        <v>0.47799999999999998</v>
      </c>
      <c r="AG316" s="8">
        <f t="shared" si="62"/>
        <v>8.6039999999999992</v>
      </c>
      <c r="AH316" s="8">
        <f t="shared" si="65"/>
        <v>0.52800000000000002</v>
      </c>
      <c r="AI316" s="8">
        <f t="shared" si="63"/>
        <v>9.5040000000000013</v>
      </c>
      <c r="AJ316" s="8">
        <f t="shared" si="64"/>
        <v>1.1046025104602513</v>
      </c>
      <c r="AK316" s="8"/>
    </row>
    <row r="317" spans="1:43" x14ac:dyDescent="0.3">
      <c r="A317">
        <v>344</v>
      </c>
      <c r="B317">
        <v>316</v>
      </c>
      <c r="C317" s="2">
        <v>4</v>
      </c>
      <c r="D317" s="6" t="s">
        <v>894</v>
      </c>
      <c r="E317">
        <v>1</v>
      </c>
      <c r="F317" s="2">
        <v>1</v>
      </c>
      <c r="G317" t="s">
        <v>679</v>
      </c>
      <c r="H317">
        <v>1</v>
      </c>
      <c r="I317" s="2">
        <v>2</v>
      </c>
      <c r="J317" t="s">
        <v>706</v>
      </c>
      <c r="K317">
        <v>2</v>
      </c>
      <c r="L317" s="2">
        <v>10</v>
      </c>
      <c r="M317" t="str">
        <f>W317</f>
        <v>T-114975_Standard</v>
      </c>
      <c r="N317">
        <f>Y317</f>
        <v>2</v>
      </c>
      <c r="U317" s="2">
        <f t="shared" si="61"/>
        <v>4</v>
      </c>
      <c r="V317" s="30" t="s">
        <v>14</v>
      </c>
      <c r="W317" s="30" t="s">
        <v>727</v>
      </c>
      <c r="X317" s="1" t="s">
        <v>108</v>
      </c>
      <c r="Y317" s="1">
        <v>2</v>
      </c>
      <c r="Z317" s="1" t="s">
        <v>597</v>
      </c>
      <c r="AA317" s="30" t="s">
        <v>131</v>
      </c>
      <c r="AB317" s="42">
        <v>10</v>
      </c>
      <c r="AC317" s="42">
        <v>57</v>
      </c>
      <c r="AD317" s="42">
        <v>180</v>
      </c>
      <c r="AE317" s="15" t="s">
        <v>130</v>
      </c>
      <c r="AF317" s="11">
        <v>0.82099999999999995</v>
      </c>
      <c r="AG317" s="8">
        <f t="shared" si="62"/>
        <v>3.2839999999999998</v>
      </c>
      <c r="AH317" s="8">
        <f t="shared" si="65"/>
        <v>0.82079999999999997</v>
      </c>
      <c r="AI317" s="8">
        <f t="shared" si="63"/>
        <v>3.2831999999999999</v>
      </c>
      <c r="AJ317" s="8">
        <f t="shared" si="64"/>
        <v>0.99975639464068211</v>
      </c>
      <c r="AK317" s="8"/>
    </row>
    <row r="318" spans="1:43" x14ac:dyDescent="0.3">
      <c r="A318">
        <v>159</v>
      </c>
      <c r="B318">
        <v>317</v>
      </c>
      <c r="C318" s="2">
        <v>2</v>
      </c>
      <c r="D318" s="6" t="s">
        <v>320</v>
      </c>
      <c r="E318">
        <v>1</v>
      </c>
      <c r="F318" s="2">
        <v>12</v>
      </c>
      <c r="G318" t="s">
        <v>270</v>
      </c>
      <c r="H318">
        <v>1</v>
      </c>
      <c r="I318" s="2">
        <v>8</v>
      </c>
      <c r="J318" t="str">
        <f>W318</f>
        <v>T-113499_Standard</v>
      </c>
      <c r="K318">
        <f>Y318</f>
        <v>2</v>
      </c>
      <c r="L318"/>
      <c r="U318" s="2">
        <f t="shared" si="61"/>
        <v>2</v>
      </c>
      <c r="V318" s="6" t="s">
        <v>310</v>
      </c>
      <c r="W318" s="6" t="s">
        <v>311</v>
      </c>
      <c r="X318" s="10" t="s">
        <v>108</v>
      </c>
      <c r="Y318" s="10">
        <v>2</v>
      </c>
      <c r="Z318" s="10"/>
      <c r="AA318" s="6" t="s">
        <v>131</v>
      </c>
      <c r="AB318" s="40">
        <v>10</v>
      </c>
      <c r="AC318" s="40">
        <v>80</v>
      </c>
      <c r="AD318" s="41">
        <v>1800</v>
      </c>
      <c r="AE318" s="15" t="s">
        <v>130</v>
      </c>
      <c r="AF318" s="11">
        <v>11.52</v>
      </c>
      <c r="AG318" s="8">
        <f t="shared" si="62"/>
        <v>23.04</v>
      </c>
      <c r="AH318" s="8">
        <f t="shared" si="65"/>
        <v>11.52</v>
      </c>
      <c r="AI318" s="8">
        <f t="shared" si="63"/>
        <v>23.04</v>
      </c>
      <c r="AJ318" s="8">
        <f t="shared" si="64"/>
        <v>1</v>
      </c>
      <c r="AK318" s="8"/>
    </row>
    <row r="319" spans="1:43" x14ac:dyDescent="0.3">
      <c r="A319">
        <v>447</v>
      </c>
      <c r="B319">
        <v>318</v>
      </c>
      <c r="C319" s="2">
        <v>5</v>
      </c>
      <c r="D319" s="6" t="s">
        <v>1040</v>
      </c>
      <c r="E319">
        <v>1</v>
      </c>
      <c r="F319" s="2">
        <v>1</v>
      </c>
      <c r="G319" t="s">
        <v>901</v>
      </c>
      <c r="H319">
        <v>3</v>
      </c>
      <c r="I319" s="2">
        <v>1</v>
      </c>
      <c r="J319" t="s">
        <v>902</v>
      </c>
      <c r="K319">
        <v>1</v>
      </c>
      <c r="L319" s="2">
        <v>1</v>
      </c>
      <c r="M319" t="s">
        <v>903</v>
      </c>
      <c r="N319">
        <v>1</v>
      </c>
      <c r="O319" s="2">
        <v>3</v>
      </c>
      <c r="P319" t="str">
        <f>W319</f>
        <v>T-112542_Standard</v>
      </c>
      <c r="Q319">
        <f>Y319</f>
        <v>6</v>
      </c>
      <c r="U319" s="2">
        <f t="shared" si="61"/>
        <v>18</v>
      </c>
      <c r="V319" t="s">
        <v>908</v>
      </c>
      <c r="W319" t="s">
        <v>909</v>
      </c>
      <c r="X319" s="12" t="s">
        <v>108</v>
      </c>
      <c r="Y319" s="12">
        <v>6</v>
      </c>
      <c r="Z319" s="12" t="s">
        <v>597</v>
      </c>
      <c r="AA319" s="31" t="s">
        <v>131</v>
      </c>
      <c r="AB319" s="40">
        <v>10</v>
      </c>
      <c r="AC319" s="40">
        <v>89</v>
      </c>
      <c r="AD319" s="40">
        <v>177</v>
      </c>
      <c r="AE319" s="33" t="s">
        <v>130</v>
      </c>
      <c r="AF319" s="11">
        <v>1.2490000000000001</v>
      </c>
      <c r="AG319" s="8">
        <f t="shared" si="62"/>
        <v>22.482000000000003</v>
      </c>
      <c r="AH319" s="8">
        <f t="shared" si="65"/>
        <v>1.26024</v>
      </c>
      <c r="AI319" s="8">
        <f t="shared" si="63"/>
        <v>22.68432</v>
      </c>
      <c r="AJ319" s="8">
        <f t="shared" si="64"/>
        <v>1.0089991993594873</v>
      </c>
      <c r="AK319" s="8"/>
    </row>
    <row r="320" spans="1:43" x14ac:dyDescent="0.3">
      <c r="A320">
        <v>458</v>
      </c>
      <c r="B320">
        <v>319</v>
      </c>
      <c r="C320" s="2">
        <v>5</v>
      </c>
      <c r="D320" s="6" t="s">
        <v>1040</v>
      </c>
      <c r="E320">
        <v>1</v>
      </c>
      <c r="F320" s="2">
        <v>1</v>
      </c>
      <c r="G320" t="s">
        <v>901</v>
      </c>
      <c r="H320">
        <v>3</v>
      </c>
      <c r="I320" s="2">
        <v>1</v>
      </c>
      <c r="J320" t="s">
        <v>902</v>
      </c>
      <c r="K320">
        <v>1</v>
      </c>
      <c r="L320" s="2">
        <v>2</v>
      </c>
      <c r="M320" t="s">
        <v>927</v>
      </c>
      <c r="N320">
        <v>1</v>
      </c>
      <c r="O320" s="2">
        <v>3</v>
      </c>
      <c r="P320" t="str">
        <f>W320</f>
        <v>T-112542_Standard</v>
      </c>
      <c r="Q320">
        <f>Y320</f>
        <v>6</v>
      </c>
      <c r="U320" s="2">
        <f t="shared" si="61"/>
        <v>18</v>
      </c>
      <c r="V320" t="s">
        <v>931</v>
      </c>
      <c r="W320" t="s">
        <v>909</v>
      </c>
      <c r="X320" s="12" t="s">
        <v>108</v>
      </c>
      <c r="Y320" s="12">
        <v>6</v>
      </c>
      <c r="Z320" s="12" t="s">
        <v>597</v>
      </c>
      <c r="AA320" s="31" t="s">
        <v>131</v>
      </c>
      <c r="AB320" s="40">
        <v>10</v>
      </c>
      <c r="AC320" s="40">
        <v>89</v>
      </c>
      <c r="AD320" s="40">
        <v>177</v>
      </c>
      <c r="AE320" s="33" t="s">
        <v>130</v>
      </c>
      <c r="AF320" s="11">
        <v>1.2490000000000001</v>
      </c>
      <c r="AG320" s="8">
        <f t="shared" si="62"/>
        <v>22.482000000000003</v>
      </c>
      <c r="AH320" s="8">
        <f t="shared" si="65"/>
        <v>1.26024</v>
      </c>
      <c r="AI320" s="8">
        <f t="shared" si="63"/>
        <v>22.68432</v>
      </c>
      <c r="AJ320" s="8">
        <f t="shared" si="64"/>
        <v>1.0089991993594873</v>
      </c>
      <c r="AK320" s="8"/>
    </row>
    <row r="321" spans="1:43" x14ac:dyDescent="0.3">
      <c r="A321">
        <v>215</v>
      </c>
      <c r="B321">
        <v>320</v>
      </c>
      <c r="C321" s="2">
        <v>3</v>
      </c>
      <c r="D321" s="6" t="s">
        <v>613</v>
      </c>
      <c r="E321">
        <v>1</v>
      </c>
      <c r="F321" s="2" t="s">
        <v>412</v>
      </c>
      <c r="G321" t="s">
        <v>413</v>
      </c>
      <c r="H321">
        <v>2</v>
      </c>
      <c r="I321" s="2">
        <v>7</v>
      </c>
      <c r="J321" t="str">
        <f>W321</f>
        <v>T-113607_2</v>
      </c>
      <c r="K321">
        <f>Y321</f>
        <v>4</v>
      </c>
      <c r="U321" s="2">
        <f t="shared" si="61"/>
        <v>8</v>
      </c>
      <c r="V321" t="s">
        <v>422</v>
      </c>
      <c r="W321" t="s">
        <v>423</v>
      </c>
      <c r="X321" s="1" t="s">
        <v>108</v>
      </c>
      <c r="Y321" s="1">
        <v>4</v>
      </c>
      <c r="Z321" s="1" t="s">
        <v>597</v>
      </c>
      <c r="AA321" s="30" t="s">
        <v>131</v>
      </c>
      <c r="AB321" s="40">
        <v>10</v>
      </c>
      <c r="AC321" s="40">
        <v>100</v>
      </c>
      <c r="AD321" s="40">
        <v>100</v>
      </c>
      <c r="AE321" s="15" t="s">
        <v>130</v>
      </c>
      <c r="AF321" s="11">
        <v>0.68700000000000006</v>
      </c>
      <c r="AG321" s="8">
        <f t="shared" si="62"/>
        <v>5.4960000000000004</v>
      </c>
      <c r="AH321" s="8">
        <f t="shared" si="65"/>
        <v>0.8</v>
      </c>
      <c r="AI321" s="8">
        <f t="shared" si="63"/>
        <v>6.4</v>
      </c>
      <c r="AJ321" s="8">
        <f t="shared" si="64"/>
        <v>1.1644832605531295</v>
      </c>
      <c r="AK321" s="8"/>
    </row>
    <row r="322" spans="1:43" x14ac:dyDescent="0.3">
      <c r="A322">
        <v>203</v>
      </c>
      <c r="B322">
        <v>321</v>
      </c>
      <c r="C322" s="2">
        <v>3</v>
      </c>
      <c r="D322" s="6" t="s">
        <v>613</v>
      </c>
      <c r="E322">
        <v>1</v>
      </c>
      <c r="F322" s="2" t="s">
        <v>386</v>
      </c>
      <c r="G322" t="s">
        <v>387</v>
      </c>
      <c r="H322">
        <v>2</v>
      </c>
      <c r="I322" s="2">
        <v>7</v>
      </c>
      <c r="J322" t="str">
        <f>W322</f>
        <v>T-113607_Standard</v>
      </c>
      <c r="K322">
        <f>Y322</f>
        <v>4</v>
      </c>
      <c r="U322" s="2">
        <f t="shared" si="61"/>
        <v>8</v>
      </c>
      <c r="V322" t="s">
        <v>400</v>
      </c>
      <c r="W322" t="s">
        <v>401</v>
      </c>
      <c r="X322" s="1" t="s">
        <v>108</v>
      </c>
      <c r="Y322" s="1">
        <v>4</v>
      </c>
      <c r="Z322" s="1" t="s">
        <v>597</v>
      </c>
      <c r="AA322" s="30" t="s">
        <v>131</v>
      </c>
      <c r="AB322" s="40">
        <v>10</v>
      </c>
      <c r="AC322" s="40">
        <v>100</v>
      </c>
      <c r="AD322" s="40">
        <v>150</v>
      </c>
      <c r="AE322" s="15" t="s">
        <v>130</v>
      </c>
      <c r="AF322" s="11">
        <v>1.087</v>
      </c>
      <c r="AG322" s="8">
        <f t="shared" si="62"/>
        <v>8.6959999999999997</v>
      </c>
      <c r="AH322" s="8">
        <f t="shared" si="65"/>
        <v>1.2</v>
      </c>
      <c r="AI322" s="8">
        <f t="shared" si="63"/>
        <v>9.6</v>
      </c>
      <c r="AJ322" s="8">
        <f t="shared" si="64"/>
        <v>1.1039558417663293</v>
      </c>
      <c r="AK322" s="8"/>
    </row>
    <row r="323" spans="1:43" x14ac:dyDescent="0.3">
      <c r="A323">
        <v>465</v>
      </c>
      <c r="B323">
        <v>322</v>
      </c>
      <c r="C323" s="2">
        <v>5</v>
      </c>
      <c r="D323" s="6" t="s">
        <v>1040</v>
      </c>
      <c r="E323">
        <v>1</v>
      </c>
      <c r="F323" s="2">
        <v>1</v>
      </c>
      <c r="G323" t="s">
        <v>901</v>
      </c>
      <c r="H323">
        <v>3</v>
      </c>
      <c r="I323" s="2">
        <v>1</v>
      </c>
      <c r="J323" t="s">
        <v>902</v>
      </c>
      <c r="K323">
        <v>1</v>
      </c>
      <c r="L323" s="2">
        <v>2</v>
      </c>
      <c r="M323" t="s">
        <v>927</v>
      </c>
      <c r="N323">
        <v>1</v>
      </c>
      <c r="O323" s="2">
        <v>10</v>
      </c>
      <c r="P323" t="str">
        <f>W323</f>
        <v>T-112477_Standard</v>
      </c>
      <c r="Q323">
        <f>Y323</f>
        <v>5</v>
      </c>
      <c r="U323" s="2">
        <f t="shared" si="61"/>
        <v>15</v>
      </c>
      <c r="V323" s="12" t="s">
        <v>939</v>
      </c>
      <c r="W323" s="12" t="s">
        <v>940</v>
      </c>
      <c r="X323" s="12" t="s">
        <v>108</v>
      </c>
      <c r="Y323" s="12">
        <v>5</v>
      </c>
      <c r="Z323" s="12" t="s">
        <v>597</v>
      </c>
      <c r="AA323" s="17" t="s">
        <v>131</v>
      </c>
      <c r="AB323" s="37">
        <v>10</v>
      </c>
      <c r="AC323" s="37">
        <v>100</v>
      </c>
      <c r="AD323" s="37">
        <v>230</v>
      </c>
      <c r="AE323" s="33" t="s">
        <v>130</v>
      </c>
      <c r="AF323" s="11">
        <v>1.8080000000000001</v>
      </c>
      <c r="AG323" s="8">
        <f t="shared" si="62"/>
        <v>27.12</v>
      </c>
      <c r="AH323" s="8">
        <f t="shared" si="65"/>
        <v>1.84</v>
      </c>
      <c r="AI323" s="8">
        <f t="shared" si="63"/>
        <v>27.6</v>
      </c>
      <c r="AJ323" s="8">
        <f t="shared" si="64"/>
        <v>1.0176991150442478</v>
      </c>
      <c r="AK323" s="8"/>
      <c r="AN323" s="12"/>
      <c r="AQ323" s="12"/>
    </row>
    <row r="324" spans="1:43" x14ac:dyDescent="0.3">
      <c r="A324">
        <v>466</v>
      </c>
      <c r="B324">
        <v>323</v>
      </c>
      <c r="C324" s="2">
        <v>5</v>
      </c>
      <c r="D324" s="6" t="s">
        <v>1040</v>
      </c>
      <c r="E324">
        <v>1</v>
      </c>
      <c r="F324" s="2">
        <v>1</v>
      </c>
      <c r="G324" t="s">
        <v>901</v>
      </c>
      <c r="H324">
        <v>3</v>
      </c>
      <c r="I324" s="2">
        <v>1</v>
      </c>
      <c r="J324" t="s">
        <v>902</v>
      </c>
      <c r="K324">
        <v>1</v>
      </c>
      <c r="L324" s="2">
        <v>2</v>
      </c>
      <c r="M324" t="s">
        <v>927</v>
      </c>
      <c r="N324">
        <v>1</v>
      </c>
      <c r="O324" s="2">
        <v>11</v>
      </c>
      <c r="P324" t="str">
        <f>W324</f>
        <v>T-112481_Standard</v>
      </c>
      <c r="Q324">
        <f>Y324</f>
        <v>1</v>
      </c>
      <c r="U324" s="2">
        <f t="shared" si="61"/>
        <v>3</v>
      </c>
      <c r="V324" s="12" t="s">
        <v>941</v>
      </c>
      <c r="W324" s="12" t="s">
        <v>942</v>
      </c>
      <c r="X324" s="12" t="s">
        <v>108</v>
      </c>
      <c r="Y324" s="12">
        <v>1</v>
      </c>
      <c r="Z324" s="12" t="s">
        <v>597</v>
      </c>
      <c r="AA324" s="17" t="s">
        <v>131</v>
      </c>
      <c r="AB324" s="37">
        <v>10</v>
      </c>
      <c r="AC324" s="37">
        <v>100</v>
      </c>
      <c r="AD324" s="37">
        <v>4390</v>
      </c>
      <c r="AE324" s="33" t="s">
        <v>130</v>
      </c>
      <c r="AF324" s="11">
        <v>34.847999999999999</v>
      </c>
      <c r="AG324" s="8">
        <f t="shared" si="62"/>
        <v>104.544</v>
      </c>
      <c r="AH324" s="8">
        <f t="shared" si="65"/>
        <v>35.119999999999997</v>
      </c>
      <c r="AI324" s="8">
        <f t="shared" si="63"/>
        <v>105.35999999999999</v>
      </c>
      <c r="AJ324" s="8">
        <f t="shared" si="64"/>
        <v>1.007805325987144</v>
      </c>
      <c r="AK324" s="8"/>
    </row>
    <row r="325" spans="1:43" x14ac:dyDescent="0.3">
      <c r="A325">
        <v>329</v>
      </c>
      <c r="B325">
        <v>324</v>
      </c>
      <c r="C325" s="2">
        <v>4</v>
      </c>
      <c r="D325" s="6" t="s">
        <v>894</v>
      </c>
      <c r="E325">
        <v>1</v>
      </c>
      <c r="F325" s="2">
        <v>1</v>
      </c>
      <c r="G325" t="s">
        <v>679</v>
      </c>
      <c r="H325">
        <v>1</v>
      </c>
      <c r="I325" s="2">
        <v>1</v>
      </c>
      <c r="J325" t="s">
        <v>680</v>
      </c>
      <c r="K325">
        <v>2</v>
      </c>
      <c r="L325" s="2">
        <v>9</v>
      </c>
      <c r="M325" t="str">
        <f>W325</f>
        <v>T-115262_Standard</v>
      </c>
      <c r="N325">
        <f>Y325</f>
        <v>2</v>
      </c>
      <c r="U325" s="2">
        <f t="shared" si="61"/>
        <v>4</v>
      </c>
      <c r="V325" s="1" t="s">
        <v>154</v>
      </c>
      <c r="W325" s="1" t="s">
        <v>705</v>
      </c>
      <c r="X325" s="1" t="s">
        <v>108</v>
      </c>
      <c r="Y325" s="1">
        <v>2</v>
      </c>
      <c r="Z325" s="1" t="s">
        <v>597</v>
      </c>
      <c r="AA325" s="1" t="s">
        <v>131</v>
      </c>
      <c r="AB325" s="38">
        <v>10</v>
      </c>
      <c r="AC325" s="38">
        <v>120</v>
      </c>
      <c r="AD325" s="38">
        <v>180</v>
      </c>
      <c r="AE325" s="15" t="s">
        <v>130</v>
      </c>
      <c r="AF325" s="11">
        <v>1.728</v>
      </c>
      <c r="AG325" s="8">
        <f t="shared" si="62"/>
        <v>6.9119999999999999</v>
      </c>
      <c r="AH325" s="8">
        <f t="shared" si="65"/>
        <v>1.728</v>
      </c>
      <c r="AI325" s="8">
        <f t="shared" si="63"/>
        <v>6.9119999999999999</v>
      </c>
      <c r="AJ325" s="8">
        <f t="shared" si="64"/>
        <v>1</v>
      </c>
      <c r="AK325" s="8"/>
    </row>
    <row r="326" spans="1:43" x14ac:dyDescent="0.3">
      <c r="A326">
        <v>352</v>
      </c>
      <c r="B326">
        <v>325</v>
      </c>
      <c r="C326" s="2">
        <v>4</v>
      </c>
      <c r="D326" s="6" t="s">
        <v>894</v>
      </c>
      <c r="E326">
        <v>1</v>
      </c>
      <c r="F326" s="2">
        <v>1</v>
      </c>
      <c r="G326" t="s">
        <v>679</v>
      </c>
      <c r="H326">
        <v>1</v>
      </c>
      <c r="I326" s="2">
        <v>3</v>
      </c>
      <c r="J326" t="s">
        <v>729</v>
      </c>
      <c r="K326">
        <v>6</v>
      </c>
      <c r="L326" s="2">
        <v>7</v>
      </c>
      <c r="M326" t="str">
        <f>W326</f>
        <v>T-115264_Standard</v>
      </c>
      <c r="N326">
        <f>Y326</f>
        <v>2</v>
      </c>
      <c r="U326" s="2">
        <f t="shared" si="61"/>
        <v>12</v>
      </c>
      <c r="V326" s="1" t="s">
        <v>27</v>
      </c>
      <c r="W326" s="1" t="s">
        <v>736</v>
      </c>
      <c r="X326" s="1" t="s">
        <v>108</v>
      </c>
      <c r="Y326" s="1">
        <v>2</v>
      </c>
      <c r="Z326" s="1" t="s">
        <v>597</v>
      </c>
      <c r="AA326" s="1" t="s">
        <v>131</v>
      </c>
      <c r="AB326" s="38">
        <v>10</v>
      </c>
      <c r="AC326" s="38">
        <v>120</v>
      </c>
      <c r="AD326" s="38">
        <v>220</v>
      </c>
      <c r="AE326" s="15" t="s">
        <v>130</v>
      </c>
      <c r="AF326" s="11">
        <v>2.1120000000000001</v>
      </c>
      <c r="AG326" s="8">
        <f t="shared" si="62"/>
        <v>25.344000000000001</v>
      </c>
      <c r="AH326" s="8">
        <f t="shared" si="65"/>
        <v>2.1120000000000001</v>
      </c>
      <c r="AI326" s="8">
        <f t="shared" si="63"/>
        <v>25.344000000000001</v>
      </c>
      <c r="AJ326" s="8">
        <f t="shared" si="64"/>
        <v>1</v>
      </c>
      <c r="AK326" s="8"/>
    </row>
    <row r="327" spans="1:43" x14ac:dyDescent="0.3">
      <c r="A327">
        <v>404</v>
      </c>
      <c r="B327">
        <v>326</v>
      </c>
      <c r="C327" s="2">
        <v>4</v>
      </c>
      <c r="D327" s="6" t="s">
        <v>894</v>
      </c>
      <c r="E327">
        <v>1</v>
      </c>
      <c r="F327" s="2">
        <v>3</v>
      </c>
      <c r="G327" t="s">
        <v>747</v>
      </c>
      <c r="H327">
        <v>3</v>
      </c>
      <c r="I327" s="2">
        <v>1</v>
      </c>
      <c r="J327" t="s">
        <v>748</v>
      </c>
      <c r="K327">
        <v>1</v>
      </c>
      <c r="L327" s="2">
        <v>12</v>
      </c>
      <c r="M327" t="str">
        <f>W327</f>
        <v>T-115234_Standard</v>
      </c>
      <c r="N327">
        <f>Y327</f>
        <v>8</v>
      </c>
      <c r="U327" s="2">
        <f t="shared" si="61"/>
        <v>24</v>
      </c>
      <c r="V327" s="1" t="s">
        <v>834</v>
      </c>
      <c r="W327" s="1" t="s">
        <v>835</v>
      </c>
      <c r="X327" s="1" t="s">
        <v>108</v>
      </c>
      <c r="Y327" s="1">
        <v>8</v>
      </c>
      <c r="Z327" s="1" t="s">
        <v>597</v>
      </c>
      <c r="AA327" s="1" t="s">
        <v>131</v>
      </c>
      <c r="AB327" s="38">
        <v>10</v>
      </c>
      <c r="AC327" s="38">
        <v>143</v>
      </c>
      <c r="AD327" s="38">
        <v>200</v>
      </c>
      <c r="AE327" s="15" t="s">
        <v>130</v>
      </c>
      <c r="AF327" s="11">
        <v>1.802</v>
      </c>
      <c r="AG327" s="8">
        <f t="shared" si="62"/>
        <v>43.248000000000005</v>
      </c>
      <c r="AH327" s="8">
        <f t="shared" si="65"/>
        <v>2.2879999999999998</v>
      </c>
      <c r="AI327" s="8">
        <f t="shared" si="63"/>
        <v>54.911999999999992</v>
      </c>
      <c r="AJ327" s="8">
        <f t="shared" si="64"/>
        <v>1.2697003329633738</v>
      </c>
      <c r="AK327" s="8"/>
      <c r="AL327" s="30">
        <v>1</v>
      </c>
    </row>
    <row r="328" spans="1:43" x14ac:dyDescent="0.3">
      <c r="A328">
        <v>345</v>
      </c>
      <c r="B328">
        <v>327</v>
      </c>
      <c r="C328" s="2">
        <v>4</v>
      </c>
      <c r="D328" s="6" t="s">
        <v>894</v>
      </c>
      <c r="E328">
        <v>1</v>
      </c>
      <c r="F328" s="2">
        <v>1</v>
      </c>
      <c r="G328" t="s">
        <v>679</v>
      </c>
      <c r="H328">
        <v>1</v>
      </c>
      <c r="I328" s="2">
        <v>2</v>
      </c>
      <c r="J328" t="s">
        <v>706</v>
      </c>
      <c r="K328">
        <v>2</v>
      </c>
      <c r="L328" s="2">
        <v>11</v>
      </c>
      <c r="M328" t="str">
        <f>W328</f>
        <v>T-115265_Standard</v>
      </c>
      <c r="N328">
        <f>Y328</f>
        <v>4</v>
      </c>
      <c r="U328" s="2">
        <f t="shared" si="61"/>
        <v>8</v>
      </c>
      <c r="V328" s="1" t="s">
        <v>15</v>
      </c>
      <c r="W328" s="1" t="s">
        <v>728</v>
      </c>
      <c r="X328" s="1" t="s">
        <v>108</v>
      </c>
      <c r="Y328" s="1">
        <v>4</v>
      </c>
      <c r="Z328" s="1" t="s">
        <v>597</v>
      </c>
      <c r="AA328" s="1" t="s">
        <v>131</v>
      </c>
      <c r="AB328" s="38">
        <v>10</v>
      </c>
      <c r="AC328" s="38">
        <v>155</v>
      </c>
      <c r="AD328" s="38">
        <v>180</v>
      </c>
      <c r="AE328" s="15" t="s">
        <v>130</v>
      </c>
      <c r="AF328" s="11">
        <v>2.2320000000000002</v>
      </c>
      <c r="AG328" s="8">
        <f t="shared" si="62"/>
        <v>17.856000000000002</v>
      </c>
      <c r="AH328" s="8">
        <f t="shared" si="65"/>
        <v>2.2320000000000002</v>
      </c>
      <c r="AI328" s="8">
        <f t="shared" si="63"/>
        <v>17.856000000000002</v>
      </c>
      <c r="AJ328" s="8">
        <f t="shared" si="64"/>
        <v>1</v>
      </c>
      <c r="AK328" s="8"/>
      <c r="AQ328" s="12"/>
    </row>
    <row r="329" spans="1:43" x14ac:dyDescent="0.3">
      <c r="A329">
        <v>514</v>
      </c>
      <c r="B329">
        <v>328</v>
      </c>
      <c r="C329" s="2">
        <v>5</v>
      </c>
      <c r="D329" s="6" t="s">
        <v>1040</v>
      </c>
      <c r="E329">
        <v>1</v>
      </c>
      <c r="F329" s="2">
        <v>1</v>
      </c>
      <c r="G329" t="s">
        <v>901</v>
      </c>
      <c r="H329">
        <v>3</v>
      </c>
      <c r="I329" s="2">
        <v>3</v>
      </c>
      <c r="J329" t="s">
        <v>982</v>
      </c>
      <c r="K329">
        <v>4</v>
      </c>
      <c r="L329" s="2">
        <v>1</v>
      </c>
      <c r="M329" t="s">
        <v>983</v>
      </c>
      <c r="N329">
        <v>1</v>
      </c>
      <c r="O329" s="2">
        <v>6</v>
      </c>
      <c r="P329" t="str">
        <f>W329</f>
        <v>T-112686_Standard</v>
      </c>
      <c r="Q329">
        <f>Y329</f>
        <v>4</v>
      </c>
      <c r="U329" s="2">
        <f t="shared" si="61"/>
        <v>48</v>
      </c>
      <c r="V329" s="12" t="s">
        <v>1000</v>
      </c>
      <c r="W329" s="12" t="s">
        <v>1001</v>
      </c>
      <c r="X329" s="12" t="s">
        <v>108</v>
      </c>
      <c r="Y329" s="12">
        <v>4</v>
      </c>
      <c r="Z329" s="12" t="s">
        <v>597</v>
      </c>
      <c r="AA329" s="17" t="s">
        <v>131</v>
      </c>
      <c r="AB329" s="37">
        <v>10</v>
      </c>
      <c r="AC329" s="37">
        <v>160</v>
      </c>
      <c r="AD329" s="37">
        <v>203</v>
      </c>
      <c r="AE329" s="33" t="s">
        <v>130</v>
      </c>
      <c r="AF329" s="11">
        <v>2.59</v>
      </c>
      <c r="AG329" s="8">
        <f t="shared" si="62"/>
        <v>124.32</v>
      </c>
      <c r="AH329" s="8">
        <f t="shared" si="65"/>
        <v>2.5983999999999998</v>
      </c>
      <c r="AI329" s="8">
        <f t="shared" si="63"/>
        <v>124.72319999999999</v>
      </c>
      <c r="AJ329" s="8">
        <f t="shared" si="64"/>
        <v>1.0032432432432432</v>
      </c>
      <c r="AK329" s="8"/>
    </row>
    <row r="330" spans="1:43" x14ac:dyDescent="0.3">
      <c r="A330">
        <v>328</v>
      </c>
      <c r="B330">
        <v>329</v>
      </c>
      <c r="C330" s="2">
        <v>4</v>
      </c>
      <c r="D330" s="6" t="s">
        <v>894</v>
      </c>
      <c r="E330">
        <v>1</v>
      </c>
      <c r="F330" s="2">
        <v>1</v>
      </c>
      <c r="G330" t="s">
        <v>679</v>
      </c>
      <c r="H330">
        <v>1</v>
      </c>
      <c r="I330" s="2">
        <v>1</v>
      </c>
      <c r="J330" t="s">
        <v>680</v>
      </c>
      <c r="K330">
        <v>2</v>
      </c>
      <c r="L330" s="2">
        <v>8</v>
      </c>
      <c r="M330" t="str">
        <f>W330</f>
        <v>T-114991_Standard</v>
      </c>
      <c r="N330">
        <f>Y330</f>
        <v>2</v>
      </c>
      <c r="U330" s="2">
        <f t="shared" si="61"/>
        <v>4</v>
      </c>
      <c r="V330" s="1" t="s">
        <v>152</v>
      </c>
      <c r="W330" s="1" t="s">
        <v>704</v>
      </c>
      <c r="X330" s="1" t="s">
        <v>108</v>
      </c>
      <c r="Y330" s="1">
        <v>2</v>
      </c>
      <c r="Z330" s="1" t="s">
        <v>597</v>
      </c>
      <c r="AA330" s="1" t="s">
        <v>131</v>
      </c>
      <c r="AB330" s="38">
        <v>10</v>
      </c>
      <c r="AC330" s="38">
        <v>180</v>
      </c>
      <c r="AD330" s="38">
        <v>358</v>
      </c>
      <c r="AE330" s="15" t="s">
        <v>130</v>
      </c>
      <c r="AF330" s="11">
        <v>5.1840000000000002</v>
      </c>
      <c r="AG330" s="8">
        <f t="shared" si="62"/>
        <v>20.736000000000001</v>
      </c>
      <c r="AH330" s="8">
        <f t="shared" si="65"/>
        <v>5.1551999999999998</v>
      </c>
      <c r="AI330" s="8">
        <f t="shared" si="63"/>
        <v>20.620799999999999</v>
      </c>
      <c r="AJ330" s="8">
        <f t="shared" si="64"/>
        <v>0.99444444444444435</v>
      </c>
      <c r="AK330" s="8"/>
      <c r="AL330" s="30">
        <v>3</v>
      </c>
      <c r="AN330" s="12"/>
      <c r="AQ330" s="12"/>
    </row>
    <row r="331" spans="1:43" x14ac:dyDescent="0.3">
      <c r="A331">
        <v>343</v>
      </c>
      <c r="B331">
        <v>330</v>
      </c>
      <c r="C331" s="2">
        <v>4</v>
      </c>
      <c r="D331" s="6" t="s">
        <v>894</v>
      </c>
      <c r="E331">
        <v>1</v>
      </c>
      <c r="F331" s="2">
        <v>1</v>
      </c>
      <c r="G331" t="s">
        <v>679</v>
      </c>
      <c r="H331">
        <v>1</v>
      </c>
      <c r="I331" s="2">
        <v>2</v>
      </c>
      <c r="J331" t="s">
        <v>706</v>
      </c>
      <c r="K331">
        <v>2</v>
      </c>
      <c r="L331" s="2">
        <v>9</v>
      </c>
      <c r="M331" t="str">
        <f>W331</f>
        <v>T-114967_Standard</v>
      </c>
      <c r="N331">
        <f>Y331</f>
        <v>2</v>
      </c>
      <c r="U331" s="2">
        <f t="shared" si="61"/>
        <v>4</v>
      </c>
      <c r="V331" s="1" t="s">
        <v>13</v>
      </c>
      <c r="W331" s="1" t="s">
        <v>726</v>
      </c>
      <c r="X331" s="1" t="s">
        <v>108</v>
      </c>
      <c r="Y331" s="1">
        <v>2</v>
      </c>
      <c r="Z331" s="1" t="s">
        <v>597</v>
      </c>
      <c r="AA331" s="1" t="s">
        <v>131</v>
      </c>
      <c r="AB331" s="38">
        <v>10</v>
      </c>
      <c r="AC331" s="38">
        <v>180</v>
      </c>
      <c r="AD331" s="38">
        <v>626</v>
      </c>
      <c r="AE331" s="15" t="s">
        <v>130</v>
      </c>
      <c r="AF331" s="11">
        <v>9.0739999999999998</v>
      </c>
      <c r="AG331" s="8">
        <f t="shared" si="62"/>
        <v>36.295999999999999</v>
      </c>
      <c r="AH331" s="8">
        <f t="shared" si="65"/>
        <v>9.0144000000000002</v>
      </c>
      <c r="AI331" s="8">
        <f t="shared" si="63"/>
        <v>36.057600000000001</v>
      </c>
      <c r="AJ331" s="8">
        <f t="shared" si="64"/>
        <v>0.99343178311659686</v>
      </c>
      <c r="AK331" s="8"/>
      <c r="AL331" s="30">
        <v>5</v>
      </c>
      <c r="AQ331" s="12"/>
    </row>
    <row r="332" spans="1:43" x14ac:dyDescent="0.3">
      <c r="A332">
        <v>351</v>
      </c>
      <c r="B332">
        <v>331</v>
      </c>
      <c r="C332" s="2">
        <v>4</v>
      </c>
      <c r="D332" s="6" t="s">
        <v>894</v>
      </c>
      <c r="E332">
        <v>1</v>
      </c>
      <c r="F332" s="2">
        <v>1</v>
      </c>
      <c r="G332" t="s">
        <v>679</v>
      </c>
      <c r="H332">
        <v>1</v>
      </c>
      <c r="I332" s="2">
        <v>3</v>
      </c>
      <c r="J332" t="s">
        <v>729</v>
      </c>
      <c r="K332">
        <v>6</v>
      </c>
      <c r="L332" s="2">
        <v>6</v>
      </c>
      <c r="M332" t="str">
        <f>W332</f>
        <v>T-114995_Standard</v>
      </c>
      <c r="N332">
        <f>Y332</f>
        <v>2</v>
      </c>
      <c r="U332" s="2">
        <f t="shared" si="61"/>
        <v>12</v>
      </c>
      <c r="V332" s="1" t="s">
        <v>26</v>
      </c>
      <c r="W332" s="1" t="s">
        <v>735</v>
      </c>
      <c r="X332" s="1" t="s">
        <v>108</v>
      </c>
      <c r="Y332" s="1">
        <v>2</v>
      </c>
      <c r="Z332" s="1" t="s">
        <v>597</v>
      </c>
      <c r="AA332" s="1" t="s">
        <v>131</v>
      </c>
      <c r="AB332" s="38">
        <v>10</v>
      </c>
      <c r="AC332" s="38">
        <v>220</v>
      </c>
      <c r="AD332" s="38">
        <v>358</v>
      </c>
      <c r="AE332" s="15" t="s">
        <v>130</v>
      </c>
      <c r="AF332" s="11">
        <v>6.3360000000000003</v>
      </c>
      <c r="AG332" s="8">
        <f t="shared" si="62"/>
        <v>76.032000000000011</v>
      </c>
      <c r="AH332" s="8">
        <f t="shared" si="65"/>
        <v>6.3007999999999997</v>
      </c>
      <c r="AI332" s="8">
        <f t="shared" si="63"/>
        <v>75.6096</v>
      </c>
      <c r="AJ332" s="8">
        <f t="shared" si="64"/>
        <v>0.99444444444444435</v>
      </c>
      <c r="AK332" s="8"/>
      <c r="AL332" s="30">
        <v>3</v>
      </c>
    </row>
    <row r="333" spans="1:43" x14ac:dyDescent="0.3">
      <c r="A333">
        <v>448</v>
      </c>
      <c r="B333">
        <v>332</v>
      </c>
      <c r="C333" s="2">
        <v>5</v>
      </c>
      <c r="D333" s="6" t="s">
        <v>1040</v>
      </c>
      <c r="E333">
        <v>1</v>
      </c>
      <c r="F333" s="2">
        <v>1</v>
      </c>
      <c r="G333" t="s">
        <v>901</v>
      </c>
      <c r="H333">
        <v>3</v>
      </c>
      <c r="I333" s="2">
        <v>1</v>
      </c>
      <c r="J333" t="s">
        <v>902</v>
      </c>
      <c r="K333">
        <v>1</v>
      </c>
      <c r="L333" s="2">
        <v>1</v>
      </c>
      <c r="M333" t="s">
        <v>903</v>
      </c>
      <c r="N333">
        <v>1</v>
      </c>
      <c r="O333" s="2">
        <v>4</v>
      </c>
      <c r="P333" t="str">
        <f t="shared" ref="P333:P347" si="71">W333</f>
        <v>T-112492_Standard</v>
      </c>
      <c r="Q333">
        <f t="shared" ref="Q333:Q347" si="72">Y333</f>
        <v>4</v>
      </c>
      <c r="U333" s="2">
        <f t="shared" si="61"/>
        <v>12</v>
      </c>
      <c r="V333" s="12" t="s">
        <v>910</v>
      </c>
      <c r="W333" s="12" t="s">
        <v>911</v>
      </c>
      <c r="X333" s="12" t="s">
        <v>108</v>
      </c>
      <c r="Y333" s="12">
        <v>4</v>
      </c>
      <c r="Z333" s="12" t="s">
        <v>597</v>
      </c>
      <c r="AA333" s="17" t="s">
        <v>131</v>
      </c>
      <c r="AB333" s="37">
        <v>10</v>
      </c>
      <c r="AC333" s="37">
        <v>228</v>
      </c>
      <c r="AD333" s="37">
        <v>1380</v>
      </c>
      <c r="AE333" s="33" t="s">
        <v>130</v>
      </c>
      <c r="AF333" s="11">
        <v>24.114000000000001</v>
      </c>
      <c r="AG333" s="8">
        <f t="shared" si="62"/>
        <v>289.36799999999999</v>
      </c>
      <c r="AH333" s="8">
        <f t="shared" si="65"/>
        <v>25.171199999999999</v>
      </c>
      <c r="AI333" s="8">
        <f t="shared" si="63"/>
        <v>302.05439999999999</v>
      </c>
      <c r="AJ333" s="8">
        <f t="shared" si="64"/>
        <v>1.0438417516795222</v>
      </c>
      <c r="AK333" s="8"/>
      <c r="AL333">
        <v>2</v>
      </c>
    </row>
    <row r="334" spans="1:43" x14ac:dyDescent="0.3">
      <c r="A334">
        <v>459</v>
      </c>
      <c r="B334">
        <v>333</v>
      </c>
      <c r="C334" s="2">
        <v>5</v>
      </c>
      <c r="D334" s="6" t="s">
        <v>1040</v>
      </c>
      <c r="E334">
        <v>1</v>
      </c>
      <c r="F334" s="2">
        <v>1</v>
      </c>
      <c r="G334" t="s">
        <v>901</v>
      </c>
      <c r="H334">
        <v>3</v>
      </c>
      <c r="I334" s="2">
        <v>1</v>
      </c>
      <c r="J334" t="s">
        <v>902</v>
      </c>
      <c r="K334">
        <v>1</v>
      </c>
      <c r="L334" s="2">
        <v>2</v>
      </c>
      <c r="M334" t="s">
        <v>927</v>
      </c>
      <c r="N334">
        <v>1</v>
      </c>
      <c r="O334" s="2">
        <v>4</v>
      </c>
      <c r="P334" t="str">
        <f t="shared" si="71"/>
        <v>T-112492_Standard</v>
      </c>
      <c r="Q334">
        <f t="shared" si="72"/>
        <v>4</v>
      </c>
      <c r="U334" s="2">
        <f t="shared" si="61"/>
        <v>12</v>
      </c>
      <c r="V334" s="12" t="s">
        <v>932</v>
      </c>
      <c r="W334" s="12" t="s">
        <v>911</v>
      </c>
      <c r="X334" s="12" t="s">
        <v>108</v>
      </c>
      <c r="Y334" s="12">
        <v>4</v>
      </c>
      <c r="Z334" t="s">
        <v>597</v>
      </c>
      <c r="AA334" s="17" t="s">
        <v>131</v>
      </c>
      <c r="AB334" s="40">
        <v>10</v>
      </c>
      <c r="AC334" s="40">
        <v>228</v>
      </c>
      <c r="AD334" s="40">
        <v>1380</v>
      </c>
      <c r="AE334" s="33" t="s">
        <v>130</v>
      </c>
      <c r="AF334" s="11">
        <v>24.114000000000001</v>
      </c>
      <c r="AG334" s="8">
        <f t="shared" si="62"/>
        <v>289.36799999999999</v>
      </c>
      <c r="AH334" s="8">
        <f t="shared" si="65"/>
        <v>25.171199999999999</v>
      </c>
      <c r="AI334" s="8">
        <f t="shared" si="63"/>
        <v>302.05439999999999</v>
      </c>
      <c r="AJ334" s="8">
        <f t="shared" si="64"/>
        <v>1.0438417516795222</v>
      </c>
      <c r="AK334" s="8"/>
      <c r="AL334">
        <v>2</v>
      </c>
    </row>
    <row r="335" spans="1:43" x14ac:dyDescent="0.3">
      <c r="A335">
        <v>362</v>
      </c>
      <c r="B335">
        <v>334</v>
      </c>
      <c r="C335" s="2">
        <v>4</v>
      </c>
      <c r="D335" s="6" t="s">
        <v>894</v>
      </c>
      <c r="E335">
        <v>1</v>
      </c>
      <c r="F335" s="2">
        <v>3</v>
      </c>
      <c r="G335" t="s">
        <v>747</v>
      </c>
      <c r="H335">
        <v>3</v>
      </c>
      <c r="I335" s="2">
        <v>1</v>
      </c>
      <c r="J335" t="s">
        <v>748</v>
      </c>
      <c r="K335">
        <v>1</v>
      </c>
      <c r="L335" s="2">
        <v>2</v>
      </c>
      <c r="M335" t="s">
        <v>749</v>
      </c>
      <c r="N335">
        <v>2</v>
      </c>
      <c r="O335" s="2">
        <v>5</v>
      </c>
      <c r="P335" t="str">
        <f t="shared" si="71"/>
        <v>T-115206_3</v>
      </c>
      <c r="Q335">
        <f t="shared" si="72"/>
        <v>1</v>
      </c>
      <c r="U335" s="2">
        <f t="shared" si="61"/>
        <v>6</v>
      </c>
      <c r="V335" s="1" t="s">
        <v>758</v>
      </c>
      <c r="W335" s="1" t="s">
        <v>759</v>
      </c>
      <c r="X335" s="1" t="s">
        <v>108</v>
      </c>
      <c r="Y335" s="1">
        <v>1</v>
      </c>
      <c r="Z335" s="30" t="s">
        <v>597</v>
      </c>
      <c r="AA335" s="1" t="s">
        <v>131</v>
      </c>
      <c r="AB335" s="42">
        <v>10</v>
      </c>
      <c r="AC335" s="42">
        <v>302</v>
      </c>
      <c r="AD335" s="42">
        <v>951</v>
      </c>
      <c r="AE335" s="15" t="s">
        <v>130</v>
      </c>
      <c r="AF335" s="11">
        <v>19.108000000000001</v>
      </c>
      <c r="AG335" s="8">
        <f t="shared" si="62"/>
        <v>114.648</v>
      </c>
      <c r="AH335" s="8">
        <f t="shared" si="65"/>
        <v>22.97616</v>
      </c>
      <c r="AI335" s="8">
        <f t="shared" si="63"/>
        <v>137.85696000000002</v>
      </c>
      <c r="AJ335" s="8">
        <f t="shared" si="64"/>
        <v>1.202436675737911</v>
      </c>
      <c r="AK335" s="8"/>
      <c r="AL335" s="30">
        <v>2</v>
      </c>
    </row>
    <row r="336" spans="1:43" x14ac:dyDescent="0.3">
      <c r="A336">
        <v>363</v>
      </c>
      <c r="B336">
        <v>335</v>
      </c>
      <c r="C336" s="2">
        <v>4</v>
      </c>
      <c r="D336" s="6" t="s">
        <v>894</v>
      </c>
      <c r="E336">
        <v>1</v>
      </c>
      <c r="F336" s="2">
        <v>3</v>
      </c>
      <c r="G336" t="s">
        <v>747</v>
      </c>
      <c r="H336">
        <v>3</v>
      </c>
      <c r="I336" s="2">
        <v>1</v>
      </c>
      <c r="J336" t="s">
        <v>748</v>
      </c>
      <c r="K336">
        <v>1</v>
      </c>
      <c r="L336" s="2">
        <v>2</v>
      </c>
      <c r="M336" t="s">
        <v>749</v>
      </c>
      <c r="N336">
        <v>2</v>
      </c>
      <c r="O336" s="2">
        <v>6</v>
      </c>
      <c r="P336" t="str">
        <f t="shared" si="71"/>
        <v>T-115206_2a</v>
      </c>
      <c r="Q336">
        <f t="shared" si="72"/>
        <v>1</v>
      </c>
      <c r="U336" s="2">
        <f t="shared" si="61"/>
        <v>6</v>
      </c>
      <c r="V336" s="1" t="s">
        <v>760</v>
      </c>
      <c r="W336" s="1" t="s">
        <v>761</v>
      </c>
      <c r="X336" s="1" t="s">
        <v>108</v>
      </c>
      <c r="Y336" s="1">
        <v>1</v>
      </c>
      <c r="Z336" s="1" t="s">
        <v>597</v>
      </c>
      <c r="AA336" s="1" t="s">
        <v>131</v>
      </c>
      <c r="AB336" s="38">
        <v>10</v>
      </c>
      <c r="AC336" s="38">
        <v>302</v>
      </c>
      <c r="AD336" s="38">
        <v>2186</v>
      </c>
      <c r="AE336" s="15" t="s">
        <v>130</v>
      </c>
      <c r="AF336" s="11">
        <v>49.106999999999999</v>
      </c>
      <c r="AG336" s="8">
        <f t="shared" si="62"/>
        <v>294.642</v>
      </c>
      <c r="AH336" s="8">
        <f t="shared" si="65"/>
        <v>52.813760000000002</v>
      </c>
      <c r="AI336" s="8">
        <f t="shared" si="63"/>
        <v>316.88256000000001</v>
      </c>
      <c r="AJ336" s="8">
        <f t="shared" si="64"/>
        <v>1.0754833323151487</v>
      </c>
      <c r="AK336" s="8"/>
      <c r="AL336" s="30">
        <v>2</v>
      </c>
    </row>
    <row r="337" spans="1:43" x14ac:dyDescent="0.3">
      <c r="A337">
        <v>376</v>
      </c>
      <c r="B337">
        <v>336</v>
      </c>
      <c r="C337" s="2">
        <v>4</v>
      </c>
      <c r="D337" s="6" t="s">
        <v>894</v>
      </c>
      <c r="E337">
        <v>1</v>
      </c>
      <c r="F337" s="2">
        <v>3</v>
      </c>
      <c r="G337" t="s">
        <v>747</v>
      </c>
      <c r="H337">
        <v>3</v>
      </c>
      <c r="I337" s="2">
        <v>1</v>
      </c>
      <c r="J337" t="s">
        <v>748</v>
      </c>
      <c r="K337">
        <v>1</v>
      </c>
      <c r="L337" s="2">
        <v>3</v>
      </c>
      <c r="M337" t="s">
        <v>776</v>
      </c>
      <c r="N337">
        <v>1</v>
      </c>
      <c r="O337" s="2">
        <v>6</v>
      </c>
      <c r="P337" t="str">
        <f t="shared" si="71"/>
        <v>T-115206_6a</v>
      </c>
      <c r="Q337">
        <f t="shared" si="72"/>
        <v>1</v>
      </c>
      <c r="U337" s="2">
        <f t="shared" si="61"/>
        <v>3</v>
      </c>
      <c r="V337" s="1" t="s">
        <v>787</v>
      </c>
      <c r="W337" s="1" t="s">
        <v>788</v>
      </c>
      <c r="X337" s="1" t="s">
        <v>108</v>
      </c>
      <c r="Y337" s="1">
        <v>1</v>
      </c>
      <c r="Z337" s="1" t="s">
        <v>597</v>
      </c>
      <c r="AA337" s="1" t="s">
        <v>131</v>
      </c>
      <c r="AB337" s="38">
        <v>10</v>
      </c>
      <c r="AC337" s="38">
        <v>302</v>
      </c>
      <c r="AD337" s="38">
        <v>2536</v>
      </c>
      <c r="AE337" s="15" t="s">
        <v>130</v>
      </c>
      <c r="AF337" s="11">
        <v>58.011000000000003</v>
      </c>
      <c r="AG337" s="8">
        <f t="shared" si="62"/>
        <v>174.03300000000002</v>
      </c>
      <c r="AH337" s="8">
        <f t="shared" si="65"/>
        <v>61.269759999999998</v>
      </c>
      <c r="AI337" s="8">
        <f t="shared" si="63"/>
        <v>183.80928</v>
      </c>
      <c r="AJ337" s="8">
        <f t="shared" si="64"/>
        <v>1.0561748633879779</v>
      </c>
      <c r="AK337" s="8"/>
      <c r="AL337" s="1">
        <v>2</v>
      </c>
    </row>
    <row r="338" spans="1:43" x14ac:dyDescent="0.3">
      <c r="A338">
        <v>388</v>
      </c>
      <c r="B338">
        <v>337</v>
      </c>
      <c r="C338" s="2">
        <v>4</v>
      </c>
      <c r="D338" s="6" t="s">
        <v>894</v>
      </c>
      <c r="E338">
        <v>1</v>
      </c>
      <c r="F338" s="2">
        <v>3</v>
      </c>
      <c r="G338" t="s">
        <v>747</v>
      </c>
      <c r="H338">
        <v>3</v>
      </c>
      <c r="I338" s="2">
        <v>1</v>
      </c>
      <c r="J338" t="s">
        <v>748</v>
      </c>
      <c r="K338">
        <v>1</v>
      </c>
      <c r="L338" s="2">
        <v>4</v>
      </c>
      <c r="M338" t="s">
        <v>801</v>
      </c>
      <c r="N338">
        <v>1</v>
      </c>
      <c r="O338" s="2">
        <v>6</v>
      </c>
      <c r="P338" t="str">
        <f t="shared" si="71"/>
        <v>T-115206_6a</v>
      </c>
      <c r="Q338">
        <f t="shared" si="72"/>
        <v>1</v>
      </c>
      <c r="U338" s="2">
        <f t="shared" si="61"/>
        <v>3</v>
      </c>
      <c r="V338" s="1" t="s">
        <v>808</v>
      </c>
      <c r="W338" s="1" t="s">
        <v>788</v>
      </c>
      <c r="X338" s="1" t="s">
        <v>108</v>
      </c>
      <c r="Y338" s="1">
        <v>1</v>
      </c>
      <c r="Z338" s="1" t="s">
        <v>597</v>
      </c>
      <c r="AA338" s="1" t="s">
        <v>131</v>
      </c>
      <c r="AB338" s="38">
        <v>10</v>
      </c>
      <c r="AC338" s="38">
        <v>302</v>
      </c>
      <c r="AD338" s="38">
        <v>2536</v>
      </c>
      <c r="AE338" s="15" t="s">
        <v>130</v>
      </c>
      <c r="AF338" s="11">
        <v>58.011000000000003</v>
      </c>
      <c r="AG338" s="8">
        <f t="shared" si="62"/>
        <v>174.03300000000002</v>
      </c>
      <c r="AH338" s="8">
        <f t="shared" si="65"/>
        <v>61.269759999999998</v>
      </c>
      <c r="AI338" s="8">
        <f t="shared" si="63"/>
        <v>183.80928</v>
      </c>
      <c r="AJ338" s="8">
        <f t="shared" si="64"/>
        <v>1.0561748633879779</v>
      </c>
      <c r="AK338" s="8"/>
      <c r="AL338" s="30">
        <v>2</v>
      </c>
    </row>
    <row r="339" spans="1:43" x14ac:dyDescent="0.3">
      <c r="A339">
        <v>361</v>
      </c>
      <c r="B339">
        <v>338</v>
      </c>
      <c r="C339" s="2">
        <v>4</v>
      </c>
      <c r="D339" s="6" t="s">
        <v>894</v>
      </c>
      <c r="E339">
        <v>1</v>
      </c>
      <c r="F339" s="2">
        <v>3</v>
      </c>
      <c r="G339" t="s">
        <v>747</v>
      </c>
      <c r="H339">
        <v>3</v>
      </c>
      <c r="I339" s="2">
        <v>1</v>
      </c>
      <c r="J339" t="s">
        <v>748</v>
      </c>
      <c r="K339">
        <v>1</v>
      </c>
      <c r="L339" s="2">
        <v>2</v>
      </c>
      <c r="M339" t="s">
        <v>749</v>
      </c>
      <c r="N339">
        <v>2</v>
      </c>
      <c r="O339" s="2">
        <v>4</v>
      </c>
      <c r="P339" t="str">
        <f t="shared" si="71"/>
        <v>T-115206_1a</v>
      </c>
      <c r="Q339">
        <f t="shared" si="72"/>
        <v>1</v>
      </c>
      <c r="U339" s="2">
        <f t="shared" si="61"/>
        <v>6</v>
      </c>
      <c r="V339" s="1" t="s">
        <v>756</v>
      </c>
      <c r="W339" s="1" t="s">
        <v>757</v>
      </c>
      <c r="X339" s="1" t="s">
        <v>108</v>
      </c>
      <c r="Y339" s="1">
        <v>1</v>
      </c>
      <c r="Z339" s="1" t="s">
        <v>597</v>
      </c>
      <c r="AA339" s="1" t="s">
        <v>131</v>
      </c>
      <c r="AB339" s="38">
        <v>10</v>
      </c>
      <c r="AC339" s="38">
        <v>302</v>
      </c>
      <c r="AD339" s="38">
        <v>3169</v>
      </c>
      <c r="AE339" s="15" t="s">
        <v>130</v>
      </c>
      <c r="AF339" s="11">
        <v>73.001999999999995</v>
      </c>
      <c r="AG339" s="8">
        <f t="shared" si="62"/>
        <v>438.01199999999994</v>
      </c>
      <c r="AH339" s="8">
        <f t="shared" si="65"/>
        <v>76.563040000000001</v>
      </c>
      <c r="AI339" s="8">
        <f t="shared" si="63"/>
        <v>459.37824000000001</v>
      </c>
      <c r="AJ339" s="8">
        <f t="shared" si="64"/>
        <v>1.048780033423742</v>
      </c>
      <c r="AK339" s="8"/>
      <c r="AL339" s="30">
        <v>2</v>
      </c>
      <c r="AM339" s="12"/>
      <c r="AQ339" s="12"/>
    </row>
    <row r="340" spans="1:43" x14ac:dyDescent="0.3">
      <c r="A340">
        <v>375</v>
      </c>
      <c r="B340">
        <v>339</v>
      </c>
      <c r="C340" s="2">
        <v>4</v>
      </c>
      <c r="D340" s="6" t="s">
        <v>894</v>
      </c>
      <c r="E340">
        <v>1</v>
      </c>
      <c r="F340" s="2">
        <v>3</v>
      </c>
      <c r="G340" t="s">
        <v>747</v>
      </c>
      <c r="H340">
        <v>3</v>
      </c>
      <c r="I340" s="2">
        <v>1</v>
      </c>
      <c r="J340" t="s">
        <v>748</v>
      </c>
      <c r="K340">
        <v>1</v>
      </c>
      <c r="L340" s="2">
        <v>3</v>
      </c>
      <c r="M340" t="s">
        <v>776</v>
      </c>
      <c r="N340">
        <v>1</v>
      </c>
      <c r="O340" s="2">
        <v>5</v>
      </c>
      <c r="P340" t="str">
        <f t="shared" si="71"/>
        <v>T-115206_5a</v>
      </c>
      <c r="Q340">
        <f t="shared" si="72"/>
        <v>1</v>
      </c>
      <c r="U340" s="2">
        <f t="shared" si="61"/>
        <v>3</v>
      </c>
      <c r="V340" s="1" t="s">
        <v>785</v>
      </c>
      <c r="W340" s="1" t="s">
        <v>786</v>
      </c>
      <c r="X340" s="1" t="s">
        <v>108</v>
      </c>
      <c r="Y340" s="1">
        <v>1</v>
      </c>
      <c r="Z340" s="1" t="s">
        <v>597</v>
      </c>
      <c r="AA340" s="1" t="s">
        <v>131</v>
      </c>
      <c r="AB340" s="38">
        <v>10</v>
      </c>
      <c r="AC340" s="38">
        <v>302</v>
      </c>
      <c r="AD340" s="38">
        <v>3303</v>
      </c>
      <c r="AE340" s="15" t="s">
        <v>130</v>
      </c>
      <c r="AF340" s="11">
        <v>76.646000000000001</v>
      </c>
      <c r="AG340" s="8">
        <f t="shared" si="62"/>
        <v>229.93799999999999</v>
      </c>
      <c r="AH340" s="8">
        <f t="shared" si="65"/>
        <v>79.800479999999993</v>
      </c>
      <c r="AI340" s="8">
        <f t="shared" si="63"/>
        <v>239.40143999999998</v>
      </c>
      <c r="AJ340" s="8">
        <f t="shared" si="64"/>
        <v>1.0411564856613522</v>
      </c>
      <c r="AK340" s="8"/>
      <c r="AL340" s="30">
        <v>2</v>
      </c>
    </row>
    <row r="341" spans="1:43" x14ac:dyDescent="0.3">
      <c r="A341">
        <v>387</v>
      </c>
      <c r="B341">
        <v>340</v>
      </c>
      <c r="C341" s="2">
        <v>4</v>
      </c>
      <c r="D341" s="6" t="s">
        <v>894</v>
      </c>
      <c r="E341">
        <v>1</v>
      </c>
      <c r="F341" s="2">
        <v>3</v>
      </c>
      <c r="G341" t="s">
        <v>747</v>
      </c>
      <c r="H341">
        <v>3</v>
      </c>
      <c r="I341" s="2">
        <v>1</v>
      </c>
      <c r="J341" t="s">
        <v>748</v>
      </c>
      <c r="K341">
        <v>1</v>
      </c>
      <c r="L341" s="2">
        <v>4</v>
      </c>
      <c r="M341" t="s">
        <v>801</v>
      </c>
      <c r="N341">
        <v>1</v>
      </c>
      <c r="O341" s="2">
        <v>5</v>
      </c>
      <c r="P341" t="str">
        <f t="shared" si="71"/>
        <v>T-115206_5a</v>
      </c>
      <c r="Q341">
        <f t="shared" si="72"/>
        <v>1</v>
      </c>
      <c r="U341" s="2">
        <f t="shared" si="61"/>
        <v>3</v>
      </c>
      <c r="V341" s="1" t="s">
        <v>807</v>
      </c>
      <c r="W341" s="1" t="s">
        <v>786</v>
      </c>
      <c r="X341" s="1" t="s">
        <v>108</v>
      </c>
      <c r="Y341" s="1">
        <v>1</v>
      </c>
      <c r="Z341" s="1" t="s">
        <v>597</v>
      </c>
      <c r="AA341" s="1" t="s">
        <v>131</v>
      </c>
      <c r="AB341" s="38">
        <v>10</v>
      </c>
      <c r="AC341" s="38">
        <v>302</v>
      </c>
      <c r="AD341" s="38">
        <v>3303</v>
      </c>
      <c r="AE341" s="15" t="s">
        <v>130</v>
      </c>
      <c r="AF341" s="11">
        <v>76.646000000000001</v>
      </c>
      <c r="AG341" s="8">
        <f t="shared" si="62"/>
        <v>229.93799999999999</v>
      </c>
      <c r="AH341" s="8">
        <f t="shared" si="65"/>
        <v>79.800479999999993</v>
      </c>
      <c r="AI341" s="8">
        <f t="shared" si="63"/>
        <v>239.40143999999998</v>
      </c>
      <c r="AJ341" s="8">
        <f t="shared" si="64"/>
        <v>1.0411564856613522</v>
      </c>
      <c r="AK341" s="8"/>
      <c r="AL341" s="30">
        <v>2</v>
      </c>
      <c r="AN341" s="12"/>
      <c r="AQ341" s="12"/>
    </row>
    <row r="342" spans="1:43" x14ac:dyDescent="0.3">
      <c r="A342">
        <v>374</v>
      </c>
      <c r="B342">
        <v>341</v>
      </c>
      <c r="C342" s="2">
        <v>4</v>
      </c>
      <c r="D342" s="6" t="s">
        <v>894</v>
      </c>
      <c r="E342">
        <v>1</v>
      </c>
      <c r="F342" s="2">
        <v>3</v>
      </c>
      <c r="G342" t="s">
        <v>747</v>
      </c>
      <c r="H342">
        <v>3</v>
      </c>
      <c r="I342" s="2">
        <v>1</v>
      </c>
      <c r="J342" t="s">
        <v>748</v>
      </c>
      <c r="K342">
        <v>1</v>
      </c>
      <c r="L342" s="2">
        <v>3</v>
      </c>
      <c r="M342" t="s">
        <v>776</v>
      </c>
      <c r="N342">
        <v>1</v>
      </c>
      <c r="O342" s="2">
        <v>4</v>
      </c>
      <c r="P342" t="str">
        <f t="shared" si="71"/>
        <v>T-115206_4</v>
      </c>
      <c r="Q342">
        <f t="shared" si="72"/>
        <v>1</v>
      </c>
      <c r="U342" s="2">
        <f t="shared" si="61"/>
        <v>3</v>
      </c>
      <c r="V342" s="1" t="s">
        <v>783</v>
      </c>
      <c r="W342" s="1" t="s">
        <v>784</v>
      </c>
      <c r="X342" s="1" t="s">
        <v>108</v>
      </c>
      <c r="Y342" s="1">
        <v>1</v>
      </c>
      <c r="Z342" s="1" t="s">
        <v>597</v>
      </c>
      <c r="AA342" s="1" t="s">
        <v>131</v>
      </c>
      <c r="AB342" s="38">
        <v>10</v>
      </c>
      <c r="AC342" s="38">
        <v>302</v>
      </c>
      <c r="AD342" s="38">
        <v>3909</v>
      </c>
      <c r="AE342" s="15" t="s">
        <v>130</v>
      </c>
      <c r="AF342" s="11">
        <v>91.369</v>
      </c>
      <c r="AG342" s="8">
        <f t="shared" si="62"/>
        <v>274.10699999999997</v>
      </c>
      <c r="AH342" s="8">
        <f t="shared" si="65"/>
        <v>94.44144</v>
      </c>
      <c r="AI342" s="8">
        <f t="shared" si="63"/>
        <v>283.32432</v>
      </c>
      <c r="AJ342" s="8">
        <f t="shared" si="64"/>
        <v>1.0336267224113211</v>
      </c>
      <c r="AK342" s="8"/>
      <c r="AL342" s="30">
        <v>2</v>
      </c>
      <c r="AQ342" s="12"/>
    </row>
    <row r="343" spans="1:43" x14ac:dyDescent="0.3">
      <c r="A343">
        <v>386</v>
      </c>
      <c r="B343">
        <v>342</v>
      </c>
      <c r="C343" s="2">
        <v>4</v>
      </c>
      <c r="D343" s="6" t="s">
        <v>894</v>
      </c>
      <c r="E343">
        <v>1</v>
      </c>
      <c r="F343" s="2">
        <v>3</v>
      </c>
      <c r="G343" t="s">
        <v>747</v>
      </c>
      <c r="H343">
        <v>3</v>
      </c>
      <c r="I343" s="2">
        <v>1</v>
      </c>
      <c r="J343" t="s">
        <v>748</v>
      </c>
      <c r="K343">
        <v>1</v>
      </c>
      <c r="L343" s="2">
        <v>4</v>
      </c>
      <c r="M343" t="s">
        <v>801</v>
      </c>
      <c r="N343">
        <v>1</v>
      </c>
      <c r="O343" s="2">
        <v>4</v>
      </c>
      <c r="P343" t="str">
        <f t="shared" si="71"/>
        <v>T-115206_4</v>
      </c>
      <c r="Q343">
        <f t="shared" si="72"/>
        <v>1</v>
      </c>
      <c r="U343" s="2">
        <f t="shared" si="61"/>
        <v>3</v>
      </c>
      <c r="V343" s="1" t="s">
        <v>806</v>
      </c>
      <c r="W343" s="1" t="s">
        <v>784</v>
      </c>
      <c r="X343" s="1" t="s">
        <v>108</v>
      </c>
      <c r="Y343" s="1">
        <v>1</v>
      </c>
      <c r="Z343" s="1" t="s">
        <v>597</v>
      </c>
      <c r="AA343" s="1" t="s">
        <v>131</v>
      </c>
      <c r="AB343" s="38">
        <v>10</v>
      </c>
      <c r="AC343" s="38">
        <v>302</v>
      </c>
      <c r="AD343" s="38">
        <v>3909</v>
      </c>
      <c r="AE343" s="15" t="s">
        <v>130</v>
      </c>
      <c r="AF343" s="11">
        <v>91.369</v>
      </c>
      <c r="AG343" s="8">
        <f t="shared" si="62"/>
        <v>274.10699999999997</v>
      </c>
      <c r="AH343" s="8">
        <f t="shared" si="65"/>
        <v>94.44144</v>
      </c>
      <c r="AI343" s="8">
        <f t="shared" si="63"/>
        <v>283.32432</v>
      </c>
      <c r="AJ343" s="8">
        <f t="shared" si="64"/>
        <v>1.0336267224113211</v>
      </c>
      <c r="AK343" s="8"/>
      <c r="AL343" s="30">
        <v>2</v>
      </c>
    </row>
    <row r="344" spans="1:43" x14ac:dyDescent="0.3">
      <c r="A344">
        <v>446</v>
      </c>
      <c r="B344">
        <v>343</v>
      </c>
      <c r="C344" s="2">
        <v>5</v>
      </c>
      <c r="D344" s="6" t="s">
        <v>1040</v>
      </c>
      <c r="E344">
        <v>1</v>
      </c>
      <c r="F344" s="2">
        <v>1</v>
      </c>
      <c r="G344" t="s">
        <v>901</v>
      </c>
      <c r="H344">
        <v>3</v>
      </c>
      <c r="I344" s="2">
        <v>1</v>
      </c>
      <c r="J344" t="s">
        <v>902</v>
      </c>
      <c r="K344">
        <v>1</v>
      </c>
      <c r="L344" s="2">
        <v>1</v>
      </c>
      <c r="M344" t="s">
        <v>903</v>
      </c>
      <c r="N344">
        <v>1</v>
      </c>
      <c r="O344" s="2">
        <v>2</v>
      </c>
      <c r="P344" t="str">
        <f t="shared" si="71"/>
        <v>T-112493_Standard</v>
      </c>
      <c r="Q344">
        <f t="shared" si="72"/>
        <v>2</v>
      </c>
      <c r="U344" s="2">
        <f t="shared" si="61"/>
        <v>6</v>
      </c>
      <c r="V344" s="12" t="s">
        <v>906</v>
      </c>
      <c r="W344" s="12" t="s">
        <v>907</v>
      </c>
      <c r="X344" s="12" t="s">
        <v>108</v>
      </c>
      <c r="Y344" s="12">
        <v>2</v>
      </c>
      <c r="Z344" t="s">
        <v>597</v>
      </c>
      <c r="AA344" s="17" t="s">
        <v>131</v>
      </c>
      <c r="AB344" s="40">
        <v>10</v>
      </c>
      <c r="AC344" s="40">
        <v>365</v>
      </c>
      <c r="AD344" s="40">
        <v>4390</v>
      </c>
      <c r="AE344" s="33" t="s">
        <v>130</v>
      </c>
      <c r="AF344" s="11">
        <v>127.75</v>
      </c>
      <c r="AG344" s="8">
        <f t="shared" si="62"/>
        <v>766.5</v>
      </c>
      <c r="AH344" s="8">
        <f t="shared" si="65"/>
        <v>128.18799999999999</v>
      </c>
      <c r="AI344" s="8">
        <f t="shared" si="63"/>
        <v>769.12799999999993</v>
      </c>
      <c r="AJ344" s="8">
        <f t="shared" si="64"/>
        <v>1.0034285714285713</v>
      </c>
      <c r="AK344" s="8"/>
      <c r="AL344">
        <v>2</v>
      </c>
    </row>
    <row r="345" spans="1:43" x14ac:dyDescent="0.3">
      <c r="A345">
        <v>455</v>
      </c>
      <c r="B345">
        <v>344</v>
      </c>
      <c r="C345" s="2">
        <v>5</v>
      </c>
      <c r="D345" s="6" t="s">
        <v>1040</v>
      </c>
      <c r="E345">
        <v>1</v>
      </c>
      <c r="F345" s="2">
        <v>1</v>
      </c>
      <c r="G345" t="s">
        <v>901</v>
      </c>
      <c r="H345">
        <v>3</v>
      </c>
      <c r="I345" s="2">
        <v>1</v>
      </c>
      <c r="J345" t="s">
        <v>902</v>
      </c>
      <c r="K345">
        <v>1</v>
      </c>
      <c r="L345" s="2">
        <v>1</v>
      </c>
      <c r="M345" t="s">
        <v>903</v>
      </c>
      <c r="N345">
        <v>1</v>
      </c>
      <c r="O345" s="2">
        <v>11</v>
      </c>
      <c r="P345" t="str">
        <f t="shared" si="71"/>
        <v>T-115073_Standard</v>
      </c>
      <c r="Q345">
        <f t="shared" si="72"/>
        <v>1</v>
      </c>
      <c r="U345" s="2">
        <f t="shared" si="61"/>
        <v>3</v>
      </c>
      <c r="V345" s="12" t="s">
        <v>925</v>
      </c>
      <c r="W345" s="12" t="s">
        <v>926</v>
      </c>
      <c r="X345" s="12" t="s">
        <v>108</v>
      </c>
      <c r="Y345" s="12">
        <v>1</v>
      </c>
      <c r="Z345" s="12" t="s">
        <v>597</v>
      </c>
      <c r="AA345" s="17" t="s">
        <v>131</v>
      </c>
      <c r="AB345" s="37">
        <v>10</v>
      </c>
      <c r="AC345" s="37">
        <v>365</v>
      </c>
      <c r="AD345" s="37">
        <v>4390</v>
      </c>
      <c r="AE345" s="33" t="s">
        <v>130</v>
      </c>
      <c r="AF345" s="11">
        <v>128.934</v>
      </c>
      <c r="AG345" s="8">
        <f t="shared" si="62"/>
        <v>386.80200000000002</v>
      </c>
      <c r="AH345" s="8">
        <f t="shared" si="65"/>
        <v>128.18799999999999</v>
      </c>
      <c r="AI345" s="8">
        <f t="shared" si="63"/>
        <v>384.56399999999996</v>
      </c>
      <c r="AJ345" s="8">
        <f t="shared" si="64"/>
        <v>0.99421409403260563</v>
      </c>
      <c r="AK345" s="8"/>
      <c r="AL345">
        <v>2</v>
      </c>
      <c r="AN345" s="12"/>
      <c r="AQ345" s="12"/>
    </row>
    <row r="346" spans="1:43" x14ac:dyDescent="0.3">
      <c r="A346">
        <v>457</v>
      </c>
      <c r="B346">
        <v>345</v>
      </c>
      <c r="C346" s="2">
        <v>5</v>
      </c>
      <c r="D346" s="6" t="s">
        <v>1040</v>
      </c>
      <c r="E346">
        <v>1</v>
      </c>
      <c r="F346" s="2">
        <v>1</v>
      </c>
      <c r="G346" t="s">
        <v>901</v>
      </c>
      <c r="H346">
        <v>3</v>
      </c>
      <c r="I346" s="2">
        <v>1</v>
      </c>
      <c r="J346" t="s">
        <v>902</v>
      </c>
      <c r="K346">
        <v>1</v>
      </c>
      <c r="L346" s="2">
        <v>2</v>
      </c>
      <c r="M346" t="s">
        <v>927</v>
      </c>
      <c r="N346">
        <v>1</v>
      </c>
      <c r="O346" s="2">
        <v>2</v>
      </c>
      <c r="P346" t="str">
        <f t="shared" si="71"/>
        <v>T-112493_Standard</v>
      </c>
      <c r="Q346">
        <f t="shared" si="72"/>
        <v>2</v>
      </c>
      <c r="U346" s="2">
        <f t="shared" si="61"/>
        <v>6</v>
      </c>
      <c r="V346" s="12" t="s">
        <v>930</v>
      </c>
      <c r="W346" s="12" t="s">
        <v>907</v>
      </c>
      <c r="X346" s="12" t="s">
        <v>108</v>
      </c>
      <c r="Y346" s="12">
        <v>2</v>
      </c>
      <c r="Z346" s="12" t="s">
        <v>597</v>
      </c>
      <c r="AA346" s="17" t="s">
        <v>131</v>
      </c>
      <c r="AB346" s="37">
        <v>10</v>
      </c>
      <c r="AC346" s="37">
        <v>365</v>
      </c>
      <c r="AD346" s="37">
        <v>4390</v>
      </c>
      <c r="AE346" s="33" t="s">
        <v>130</v>
      </c>
      <c r="AF346" s="11">
        <v>127.75</v>
      </c>
      <c r="AG346" s="8">
        <f t="shared" si="62"/>
        <v>766.5</v>
      </c>
      <c r="AH346" s="8">
        <f t="shared" si="65"/>
        <v>128.18799999999999</v>
      </c>
      <c r="AI346" s="8">
        <f t="shared" si="63"/>
        <v>769.12799999999993</v>
      </c>
      <c r="AJ346" s="8">
        <f t="shared" si="64"/>
        <v>1.0034285714285713</v>
      </c>
      <c r="AK346" s="8"/>
      <c r="AL346">
        <v>2</v>
      </c>
    </row>
    <row r="347" spans="1:43" x14ac:dyDescent="0.3">
      <c r="A347">
        <v>469</v>
      </c>
      <c r="B347">
        <v>346</v>
      </c>
      <c r="C347" s="2">
        <v>5</v>
      </c>
      <c r="D347" s="6" t="s">
        <v>1040</v>
      </c>
      <c r="E347">
        <v>1</v>
      </c>
      <c r="F347" s="2">
        <v>1</v>
      </c>
      <c r="G347" t="s">
        <v>901</v>
      </c>
      <c r="H347">
        <v>3</v>
      </c>
      <c r="I347" s="2">
        <v>1</v>
      </c>
      <c r="J347" t="s">
        <v>902</v>
      </c>
      <c r="K347">
        <v>1</v>
      </c>
      <c r="L347" s="2">
        <v>2</v>
      </c>
      <c r="M347" t="s">
        <v>927</v>
      </c>
      <c r="N347">
        <v>1</v>
      </c>
      <c r="O347" s="2">
        <v>14</v>
      </c>
      <c r="P347" t="str">
        <f t="shared" si="71"/>
        <v>T-115073_Standard</v>
      </c>
      <c r="Q347">
        <f t="shared" si="72"/>
        <v>1</v>
      </c>
      <c r="U347" s="2">
        <f t="shared" si="61"/>
        <v>3</v>
      </c>
      <c r="V347" s="12" t="s">
        <v>946</v>
      </c>
      <c r="W347" s="12" t="s">
        <v>926</v>
      </c>
      <c r="X347" s="12" t="s">
        <v>108</v>
      </c>
      <c r="Y347" s="12">
        <v>1</v>
      </c>
      <c r="Z347" s="12" t="s">
        <v>597</v>
      </c>
      <c r="AA347" s="17" t="s">
        <v>131</v>
      </c>
      <c r="AB347" s="37">
        <v>10</v>
      </c>
      <c r="AC347" s="37">
        <v>365</v>
      </c>
      <c r="AD347" s="37">
        <v>4390</v>
      </c>
      <c r="AE347" s="33" t="s">
        <v>130</v>
      </c>
      <c r="AF347" s="11">
        <v>128.934</v>
      </c>
      <c r="AG347" s="8">
        <f t="shared" si="62"/>
        <v>386.80200000000002</v>
      </c>
      <c r="AH347" s="8">
        <f t="shared" si="65"/>
        <v>128.18799999999999</v>
      </c>
      <c r="AI347" s="8">
        <f t="shared" si="63"/>
        <v>384.56399999999996</v>
      </c>
      <c r="AJ347" s="8">
        <f t="shared" si="64"/>
        <v>0.99421409403260563</v>
      </c>
      <c r="AK347" s="8"/>
      <c r="AL347">
        <v>2</v>
      </c>
    </row>
    <row r="348" spans="1:43" x14ac:dyDescent="0.3">
      <c r="A348">
        <v>218</v>
      </c>
      <c r="B348">
        <v>347</v>
      </c>
      <c r="C348" s="2">
        <v>3</v>
      </c>
      <c r="D348" s="6" t="s">
        <v>613</v>
      </c>
      <c r="E348">
        <v>1</v>
      </c>
      <c r="F348" s="2" t="s">
        <v>412</v>
      </c>
      <c r="G348" t="s">
        <v>413</v>
      </c>
      <c r="H348">
        <v>2</v>
      </c>
      <c r="I348" s="2">
        <v>10</v>
      </c>
      <c r="J348" t="str">
        <f>W348</f>
        <v>T-115622_Standard</v>
      </c>
      <c r="K348">
        <f>Y348</f>
        <v>2</v>
      </c>
      <c r="U348" s="2">
        <f t="shared" si="61"/>
        <v>4</v>
      </c>
      <c r="V348" s="12" t="s">
        <v>426</v>
      </c>
      <c r="W348" s="12" t="s">
        <v>427</v>
      </c>
      <c r="X348" s="1" t="s">
        <v>108</v>
      </c>
      <c r="Y348" s="1">
        <v>2</v>
      </c>
      <c r="Z348" s="1" t="s">
        <v>600</v>
      </c>
      <c r="AA348" s="1" t="s">
        <v>131</v>
      </c>
      <c r="AB348" s="37">
        <v>12</v>
      </c>
      <c r="AC348" s="37">
        <v>160</v>
      </c>
      <c r="AD348" s="37">
        <v>200</v>
      </c>
      <c r="AE348" s="15" t="s">
        <v>130</v>
      </c>
      <c r="AF348" s="11">
        <v>2.9689999999999999</v>
      </c>
      <c r="AG348" s="8">
        <f t="shared" si="62"/>
        <v>11.875999999999999</v>
      </c>
      <c r="AH348" s="8">
        <f t="shared" si="65"/>
        <v>3.0720000000000001</v>
      </c>
      <c r="AI348" s="8">
        <f t="shared" si="63"/>
        <v>12.288</v>
      </c>
      <c r="AJ348" s="8">
        <f t="shared" si="64"/>
        <v>1.0346918154260694</v>
      </c>
      <c r="AK348" s="8"/>
      <c r="AN348" t="s">
        <v>653</v>
      </c>
      <c r="AQ348" s="30" t="s">
        <v>632</v>
      </c>
    </row>
    <row r="349" spans="1:43" x14ac:dyDescent="0.3">
      <c r="A349">
        <v>513</v>
      </c>
      <c r="B349">
        <v>348</v>
      </c>
      <c r="C349" s="2">
        <v>5</v>
      </c>
      <c r="D349" s="6" t="s">
        <v>1040</v>
      </c>
      <c r="E349">
        <v>1</v>
      </c>
      <c r="F349" s="2">
        <v>1</v>
      </c>
      <c r="G349" t="s">
        <v>901</v>
      </c>
      <c r="H349">
        <v>3</v>
      </c>
      <c r="I349" s="2">
        <v>3</v>
      </c>
      <c r="J349" t="s">
        <v>982</v>
      </c>
      <c r="K349">
        <v>4</v>
      </c>
      <c r="L349" s="2">
        <v>1</v>
      </c>
      <c r="M349" t="s">
        <v>983</v>
      </c>
      <c r="N349">
        <v>1</v>
      </c>
      <c r="O349" s="2">
        <v>5</v>
      </c>
      <c r="P349" t="str">
        <f>W349</f>
        <v>T-112680_Standard</v>
      </c>
      <c r="Q349">
        <f>Y349</f>
        <v>1</v>
      </c>
      <c r="U349" s="2">
        <f t="shared" si="61"/>
        <v>12</v>
      </c>
      <c r="V349" s="12" t="s">
        <v>998</v>
      </c>
      <c r="W349" s="12" t="s">
        <v>999</v>
      </c>
      <c r="X349" s="12" t="s">
        <v>108</v>
      </c>
      <c r="Y349" s="12">
        <v>1</v>
      </c>
      <c r="Z349" s="12" t="s">
        <v>600</v>
      </c>
      <c r="AA349" s="17" t="s">
        <v>131</v>
      </c>
      <c r="AB349" s="37">
        <v>12</v>
      </c>
      <c r="AC349" s="37">
        <v>520</v>
      </c>
      <c r="AD349" s="37">
        <v>520</v>
      </c>
      <c r="AE349" s="33" t="s">
        <v>130</v>
      </c>
      <c r="AF349" s="11">
        <v>14.49</v>
      </c>
      <c r="AG349" s="8">
        <f t="shared" si="62"/>
        <v>173.88</v>
      </c>
      <c r="AH349" s="8">
        <f t="shared" si="65"/>
        <v>25.958400000000001</v>
      </c>
      <c r="AI349" s="8">
        <f t="shared" si="63"/>
        <v>311.50080000000003</v>
      </c>
      <c r="AJ349" s="8">
        <f t="shared" si="64"/>
        <v>1.7914699792960664</v>
      </c>
      <c r="AK349" s="8"/>
    </row>
    <row r="350" spans="1:43" x14ac:dyDescent="0.3">
      <c r="A350">
        <v>261</v>
      </c>
      <c r="B350">
        <v>349</v>
      </c>
      <c r="C350" s="2">
        <v>3</v>
      </c>
      <c r="D350" s="6" t="s">
        <v>613</v>
      </c>
      <c r="E350">
        <v>1</v>
      </c>
      <c r="F350" s="2" t="s">
        <v>460</v>
      </c>
      <c r="G350" t="s">
        <v>461</v>
      </c>
      <c r="H350">
        <v>3</v>
      </c>
      <c r="I350" s="2">
        <v>4</v>
      </c>
      <c r="J350" t="s">
        <v>512</v>
      </c>
      <c r="K350">
        <v>1</v>
      </c>
      <c r="L350" s="2">
        <v>2</v>
      </c>
      <c r="M350" t="str">
        <f>W350</f>
        <v>T-114511_Standard</v>
      </c>
      <c r="N350">
        <f>Y350</f>
        <v>2</v>
      </c>
      <c r="U350" s="2">
        <f t="shared" si="61"/>
        <v>6</v>
      </c>
      <c r="V350" s="12" t="s">
        <v>518</v>
      </c>
      <c r="W350" s="12" t="s">
        <v>519</v>
      </c>
      <c r="X350" s="1" t="s">
        <v>108</v>
      </c>
      <c r="Y350" s="1">
        <v>2</v>
      </c>
      <c r="Z350" s="1" t="s">
        <v>604</v>
      </c>
      <c r="AA350" s="1" t="s">
        <v>131</v>
      </c>
      <c r="AB350" s="37">
        <v>15</v>
      </c>
      <c r="AC350" s="37">
        <v>40</v>
      </c>
      <c r="AD350" s="37">
        <v>60</v>
      </c>
      <c r="AE350" s="15" t="s">
        <v>130</v>
      </c>
      <c r="AF350" s="11">
        <v>0.246</v>
      </c>
      <c r="AG350" s="8">
        <f t="shared" si="62"/>
        <v>1.476</v>
      </c>
      <c r="AH350" s="8">
        <f t="shared" si="65"/>
        <v>0.28799999999999998</v>
      </c>
      <c r="AI350" s="8">
        <f t="shared" si="63"/>
        <v>1.7279999999999998</v>
      </c>
      <c r="AJ350" s="8">
        <f t="shared" si="64"/>
        <v>1.1707317073170731</v>
      </c>
      <c r="AK350" s="8"/>
      <c r="AN350" t="s">
        <v>660</v>
      </c>
      <c r="AQ350" s="30" t="s">
        <v>640</v>
      </c>
    </row>
    <row r="351" spans="1:43" x14ac:dyDescent="0.3">
      <c r="A351">
        <v>300</v>
      </c>
      <c r="B351">
        <v>350</v>
      </c>
      <c r="C351" s="2">
        <v>3</v>
      </c>
      <c r="D351" s="6" t="s">
        <v>613</v>
      </c>
      <c r="E351">
        <v>1</v>
      </c>
      <c r="F351" s="2" t="s">
        <v>547</v>
      </c>
      <c r="G351" t="s">
        <v>548</v>
      </c>
      <c r="H351">
        <v>1</v>
      </c>
      <c r="I351" s="2">
        <v>4</v>
      </c>
      <c r="J351" t="s">
        <v>575</v>
      </c>
      <c r="K351">
        <v>1</v>
      </c>
      <c r="L351" s="2">
        <v>2</v>
      </c>
      <c r="M351" t="str">
        <f>W351</f>
        <v>T-114511_Standard</v>
      </c>
      <c r="N351">
        <f>Y351</f>
        <v>2</v>
      </c>
      <c r="U351" s="2">
        <f t="shared" ref="U351:U411" si="73">PRODUCT(E351,H351,K351,N351,Q351)</f>
        <v>2</v>
      </c>
      <c r="V351" s="12" t="s">
        <v>578</v>
      </c>
      <c r="W351" s="12" t="s">
        <v>519</v>
      </c>
      <c r="X351" s="1" t="s">
        <v>108</v>
      </c>
      <c r="Y351" s="1">
        <v>2</v>
      </c>
      <c r="Z351" s="1" t="s">
        <v>604</v>
      </c>
      <c r="AA351" s="1" t="s">
        <v>131</v>
      </c>
      <c r="AB351" s="37">
        <v>15</v>
      </c>
      <c r="AC351" s="37">
        <v>40</v>
      </c>
      <c r="AD351" s="37">
        <v>60</v>
      </c>
      <c r="AE351" s="15" t="s">
        <v>130</v>
      </c>
      <c r="AF351" s="11">
        <v>0.246</v>
      </c>
      <c r="AG351" s="8">
        <f t="shared" ref="AG351:AG411" si="74">AF351*U351</f>
        <v>0.49199999999999999</v>
      </c>
      <c r="AH351" s="8">
        <f t="shared" si="65"/>
        <v>0.28799999999999998</v>
      </c>
      <c r="AI351" s="8">
        <f t="shared" ref="AI351:AI411" si="75">AH351*U351</f>
        <v>0.57599999999999996</v>
      </c>
      <c r="AJ351" s="8">
        <f t="shared" ref="AJ351:AJ411" si="76">AI351/AG351</f>
        <v>1.1707317073170731</v>
      </c>
      <c r="AK351" s="8"/>
      <c r="AN351" t="s">
        <v>660</v>
      </c>
      <c r="AQ351" s="30" t="s">
        <v>640</v>
      </c>
    </row>
    <row r="352" spans="1:43" x14ac:dyDescent="0.3">
      <c r="A352">
        <v>432</v>
      </c>
      <c r="B352">
        <v>351</v>
      </c>
      <c r="C352" s="2">
        <v>4</v>
      </c>
      <c r="D352" s="6" t="s">
        <v>894</v>
      </c>
      <c r="E352">
        <v>1</v>
      </c>
      <c r="F352" s="2">
        <v>3</v>
      </c>
      <c r="G352" t="s">
        <v>747</v>
      </c>
      <c r="H352">
        <v>3</v>
      </c>
      <c r="I352" s="2">
        <v>2</v>
      </c>
      <c r="J352" t="s">
        <v>461</v>
      </c>
      <c r="K352">
        <v>1</v>
      </c>
      <c r="L352" s="2">
        <v>4</v>
      </c>
      <c r="M352" t="s">
        <v>512</v>
      </c>
      <c r="N352">
        <v>1</v>
      </c>
      <c r="O352" s="2">
        <v>2</v>
      </c>
      <c r="P352" t="str">
        <f>W352</f>
        <v>T-114511_Standard</v>
      </c>
      <c r="Q352">
        <f>Y352</f>
        <v>2</v>
      </c>
      <c r="U352" s="2">
        <f t="shared" si="73"/>
        <v>6</v>
      </c>
      <c r="V352" s="1" t="s">
        <v>863</v>
      </c>
      <c r="W352" s="1" t="s">
        <v>519</v>
      </c>
      <c r="X352" s="1" t="s">
        <v>108</v>
      </c>
      <c r="Y352" s="1">
        <v>2</v>
      </c>
      <c r="Z352" s="12"/>
      <c r="AA352" s="17" t="s">
        <v>131</v>
      </c>
      <c r="AB352" s="37">
        <v>15</v>
      </c>
      <c r="AC352" s="37">
        <v>40</v>
      </c>
      <c r="AD352" s="37">
        <v>60</v>
      </c>
      <c r="AE352" s="33" t="s">
        <v>130</v>
      </c>
      <c r="AF352" s="11">
        <v>0.246</v>
      </c>
      <c r="AG352" s="8">
        <f t="shared" si="74"/>
        <v>1.476</v>
      </c>
      <c r="AH352" s="8">
        <f t="shared" ref="AH352:AH382" si="77">AB352*AC352*AD352*8/1000000</f>
        <v>0.28799999999999998</v>
      </c>
      <c r="AI352" s="8">
        <f t="shared" si="75"/>
        <v>1.7279999999999998</v>
      </c>
      <c r="AJ352" s="8">
        <f t="shared" si="76"/>
        <v>1.1707317073170731</v>
      </c>
      <c r="AK352" s="8"/>
      <c r="AL352" s="12"/>
      <c r="AN352" t="s">
        <v>660</v>
      </c>
      <c r="AQ352" s="30" t="s">
        <v>640</v>
      </c>
    </row>
    <row r="353" spans="1:43" x14ac:dyDescent="0.3">
      <c r="A353">
        <v>495</v>
      </c>
      <c r="B353">
        <v>352</v>
      </c>
      <c r="C353" s="2">
        <v>5</v>
      </c>
      <c r="D353" s="6" t="s">
        <v>1040</v>
      </c>
      <c r="E353">
        <v>1</v>
      </c>
      <c r="F353" s="2">
        <v>1</v>
      </c>
      <c r="G353" t="s">
        <v>901</v>
      </c>
      <c r="H353">
        <v>3</v>
      </c>
      <c r="I353" s="2">
        <v>2</v>
      </c>
      <c r="J353" t="s">
        <v>461</v>
      </c>
      <c r="K353">
        <v>1</v>
      </c>
      <c r="L353" s="2">
        <v>4</v>
      </c>
      <c r="M353" t="s">
        <v>512</v>
      </c>
      <c r="N353">
        <v>1</v>
      </c>
      <c r="O353" s="2">
        <v>2</v>
      </c>
      <c r="P353" t="str">
        <f>W353</f>
        <v>T-114511_Standard</v>
      </c>
      <c r="Q353">
        <f>Y353</f>
        <v>2</v>
      </c>
      <c r="U353" s="2">
        <f t="shared" si="73"/>
        <v>6</v>
      </c>
      <c r="V353" s="12" t="s">
        <v>969</v>
      </c>
      <c r="W353" s="12" t="s">
        <v>519</v>
      </c>
      <c r="X353" s="12" t="s">
        <v>108</v>
      </c>
      <c r="Y353" s="12">
        <v>2</v>
      </c>
      <c r="Z353" s="12"/>
      <c r="AA353" s="17" t="s">
        <v>131</v>
      </c>
      <c r="AB353" s="37">
        <v>15</v>
      </c>
      <c r="AC353" s="37">
        <v>40</v>
      </c>
      <c r="AD353" s="37">
        <v>60</v>
      </c>
      <c r="AE353" s="33" t="s">
        <v>130</v>
      </c>
      <c r="AF353" s="11">
        <v>0.246</v>
      </c>
      <c r="AG353" s="8">
        <f t="shared" si="74"/>
        <v>1.476</v>
      </c>
      <c r="AH353" s="8">
        <f t="shared" si="77"/>
        <v>0.28799999999999998</v>
      </c>
      <c r="AI353" s="8">
        <f t="shared" si="75"/>
        <v>1.7279999999999998</v>
      </c>
      <c r="AJ353" s="8">
        <f t="shared" si="76"/>
        <v>1.1707317073170731</v>
      </c>
      <c r="AK353" s="8"/>
      <c r="AN353" t="s">
        <v>660</v>
      </c>
      <c r="AQ353" s="30" t="s">
        <v>640</v>
      </c>
    </row>
    <row r="354" spans="1:43" x14ac:dyDescent="0.3">
      <c r="A354">
        <v>238</v>
      </c>
      <c r="B354">
        <v>353</v>
      </c>
      <c r="C354" s="2">
        <v>3</v>
      </c>
      <c r="D354" s="6" t="s">
        <v>613</v>
      </c>
      <c r="E354">
        <v>1</v>
      </c>
      <c r="F354" s="2" t="s">
        <v>460</v>
      </c>
      <c r="G354" t="s">
        <v>461</v>
      </c>
      <c r="H354">
        <v>3</v>
      </c>
      <c r="I354" s="2">
        <v>1</v>
      </c>
      <c r="J354" t="s">
        <v>462</v>
      </c>
      <c r="K354">
        <v>1</v>
      </c>
      <c r="L354" s="2">
        <v>1</v>
      </c>
      <c r="M354" t="s">
        <v>463</v>
      </c>
      <c r="N354">
        <v>1</v>
      </c>
      <c r="O354" s="2">
        <v>3</v>
      </c>
      <c r="P354" t="str">
        <f>W354</f>
        <v>T-114490_Standard</v>
      </c>
      <c r="Q354">
        <f>Y354</f>
        <v>2</v>
      </c>
      <c r="U354" s="2">
        <f t="shared" si="73"/>
        <v>6</v>
      </c>
      <c r="V354" s="12" t="s">
        <v>468</v>
      </c>
      <c r="W354" s="12" t="s">
        <v>469</v>
      </c>
      <c r="X354" s="1" t="s">
        <v>108</v>
      </c>
      <c r="Y354" s="1">
        <v>2</v>
      </c>
      <c r="Z354" s="1" t="s">
        <v>604</v>
      </c>
      <c r="AA354" s="1" t="s">
        <v>131</v>
      </c>
      <c r="AB354" s="37">
        <v>15</v>
      </c>
      <c r="AC354" s="37">
        <v>40</v>
      </c>
      <c r="AD354" s="37">
        <v>110</v>
      </c>
      <c r="AE354" s="15" t="s">
        <v>130</v>
      </c>
      <c r="AF354" s="11">
        <v>0.49</v>
      </c>
      <c r="AG354" s="8">
        <f t="shared" si="74"/>
        <v>2.94</v>
      </c>
      <c r="AH354" s="8">
        <f t="shared" si="77"/>
        <v>0.52800000000000002</v>
      </c>
      <c r="AI354" s="8">
        <f t="shared" si="75"/>
        <v>3.1680000000000001</v>
      </c>
      <c r="AJ354" s="8">
        <f t="shared" si="76"/>
        <v>1.0775510204081633</v>
      </c>
      <c r="AK354" s="8"/>
      <c r="AN354" t="s">
        <v>656</v>
      </c>
      <c r="AQ354" s="30" t="s">
        <v>634</v>
      </c>
    </row>
    <row r="355" spans="1:43" x14ac:dyDescent="0.3">
      <c r="A355">
        <v>277</v>
      </c>
      <c r="B355">
        <v>354</v>
      </c>
      <c r="C355" s="2">
        <v>3</v>
      </c>
      <c r="D355" s="6" t="s">
        <v>613</v>
      </c>
      <c r="E355">
        <v>1</v>
      </c>
      <c r="F355" s="2" t="s">
        <v>547</v>
      </c>
      <c r="G355" t="s">
        <v>548</v>
      </c>
      <c r="H355">
        <v>1</v>
      </c>
      <c r="I355" s="2">
        <v>1</v>
      </c>
      <c r="J355" t="s">
        <v>549</v>
      </c>
      <c r="K355">
        <v>1</v>
      </c>
      <c r="L355" s="2">
        <v>1</v>
      </c>
      <c r="M355" t="s">
        <v>550</v>
      </c>
      <c r="N355">
        <v>1</v>
      </c>
      <c r="O355" s="2">
        <v>3</v>
      </c>
      <c r="P355" t="str">
        <f>W355</f>
        <v>T-114490_Standard</v>
      </c>
      <c r="Q355">
        <f>Y355</f>
        <v>2</v>
      </c>
      <c r="U355" s="2">
        <f t="shared" si="73"/>
        <v>2</v>
      </c>
      <c r="V355" s="12" t="s">
        <v>553</v>
      </c>
      <c r="W355" s="12" t="s">
        <v>469</v>
      </c>
      <c r="X355" s="1" t="s">
        <v>108</v>
      </c>
      <c r="Y355" s="1">
        <v>2</v>
      </c>
      <c r="Z355" s="1" t="s">
        <v>604</v>
      </c>
      <c r="AA355" s="1" t="s">
        <v>131</v>
      </c>
      <c r="AB355" s="37">
        <v>15</v>
      </c>
      <c r="AC355" s="37">
        <v>40</v>
      </c>
      <c r="AD355" s="37">
        <v>110</v>
      </c>
      <c r="AE355" s="15" t="s">
        <v>130</v>
      </c>
      <c r="AF355" s="11">
        <v>0.49</v>
      </c>
      <c r="AG355" s="8">
        <f t="shared" si="74"/>
        <v>0.98</v>
      </c>
      <c r="AH355" s="8">
        <f t="shared" si="77"/>
        <v>0.52800000000000002</v>
      </c>
      <c r="AI355" s="8">
        <f t="shared" si="75"/>
        <v>1.056</v>
      </c>
      <c r="AJ355" s="8">
        <f t="shared" si="76"/>
        <v>1.0775510204081633</v>
      </c>
      <c r="AK355" s="8"/>
      <c r="AN355" t="s">
        <v>656</v>
      </c>
      <c r="AQ355" s="1" t="s">
        <v>634</v>
      </c>
    </row>
    <row r="356" spans="1:43" x14ac:dyDescent="0.3">
      <c r="A356">
        <v>409</v>
      </c>
      <c r="B356">
        <v>355</v>
      </c>
      <c r="C356" s="2">
        <v>4</v>
      </c>
      <c r="D356" s="6" t="s">
        <v>894</v>
      </c>
      <c r="E356">
        <v>1</v>
      </c>
      <c r="F356" s="2">
        <v>3</v>
      </c>
      <c r="G356" t="s">
        <v>747</v>
      </c>
      <c r="H356">
        <v>3</v>
      </c>
      <c r="I356" s="2">
        <v>2</v>
      </c>
      <c r="J356" t="s">
        <v>461</v>
      </c>
      <c r="K356">
        <v>1</v>
      </c>
      <c r="L356" s="2">
        <v>1</v>
      </c>
      <c r="M356" t="s">
        <v>462</v>
      </c>
      <c r="N356">
        <v>1</v>
      </c>
      <c r="O356" s="2">
        <v>1</v>
      </c>
      <c r="P356" t="s">
        <v>463</v>
      </c>
      <c r="Q356">
        <v>1</v>
      </c>
      <c r="R356" s="2">
        <v>3</v>
      </c>
      <c r="S356" t="str">
        <f>W356</f>
        <v>T-114490_Standard</v>
      </c>
      <c r="T356">
        <f>Y356</f>
        <v>2</v>
      </c>
      <c r="U356" s="2">
        <f t="shared" si="73"/>
        <v>3</v>
      </c>
      <c r="V356" s="1" t="s">
        <v>840</v>
      </c>
      <c r="W356" s="1" t="s">
        <v>469</v>
      </c>
      <c r="X356" s="1" t="s">
        <v>108</v>
      </c>
      <c r="Y356" s="1">
        <v>2</v>
      </c>
      <c r="Z356" s="12"/>
      <c r="AA356" s="17" t="s">
        <v>131</v>
      </c>
      <c r="AB356" s="37">
        <v>15</v>
      </c>
      <c r="AC356" s="37">
        <v>40</v>
      </c>
      <c r="AD356" s="37">
        <v>110</v>
      </c>
      <c r="AE356" s="33" t="s">
        <v>130</v>
      </c>
      <c r="AF356" s="11">
        <v>0.49</v>
      </c>
      <c r="AG356" s="8">
        <f t="shared" si="74"/>
        <v>1.47</v>
      </c>
      <c r="AH356" s="8">
        <f t="shared" si="77"/>
        <v>0.52800000000000002</v>
      </c>
      <c r="AI356" s="8">
        <f t="shared" si="75"/>
        <v>1.5840000000000001</v>
      </c>
      <c r="AJ356" s="8">
        <f t="shared" si="76"/>
        <v>1.0775510204081633</v>
      </c>
      <c r="AK356" s="8"/>
      <c r="AN356" t="s">
        <v>656</v>
      </c>
      <c r="AQ356" s="30" t="s">
        <v>634</v>
      </c>
    </row>
    <row r="357" spans="1:43" x14ac:dyDescent="0.3">
      <c r="A357">
        <v>472</v>
      </c>
      <c r="B357">
        <v>356</v>
      </c>
      <c r="C357" s="2">
        <v>5</v>
      </c>
      <c r="D357" s="6" t="s">
        <v>1040</v>
      </c>
      <c r="E357">
        <v>1</v>
      </c>
      <c r="F357" s="2">
        <v>1</v>
      </c>
      <c r="G357" t="s">
        <v>901</v>
      </c>
      <c r="H357">
        <v>3</v>
      </c>
      <c r="I357" s="2">
        <v>2</v>
      </c>
      <c r="J357" t="s">
        <v>461</v>
      </c>
      <c r="K357">
        <v>1</v>
      </c>
      <c r="L357" s="2">
        <v>1</v>
      </c>
      <c r="M357" t="s">
        <v>462</v>
      </c>
      <c r="N357">
        <v>1</v>
      </c>
      <c r="O357" s="2">
        <v>1</v>
      </c>
      <c r="P357" t="s">
        <v>463</v>
      </c>
      <c r="Q357">
        <v>1</v>
      </c>
      <c r="R357" s="2">
        <v>3</v>
      </c>
      <c r="S357" t="str">
        <f>W357</f>
        <v>T-114490_Standard</v>
      </c>
      <c r="T357">
        <f>Y357</f>
        <v>2</v>
      </c>
      <c r="U357" s="2">
        <f t="shared" si="73"/>
        <v>3</v>
      </c>
      <c r="V357" s="12" t="s">
        <v>949</v>
      </c>
      <c r="W357" s="12" t="s">
        <v>469</v>
      </c>
      <c r="X357" s="12" t="s">
        <v>108</v>
      </c>
      <c r="Y357" s="12">
        <v>2</v>
      </c>
      <c r="Z357" s="12"/>
      <c r="AA357" s="17" t="s">
        <v>131</v>
      </c>
      <c r="AB357" s="37">
        <v>15</v>
      </c>
      <c r="AC357" s="37">
        <v>40</v>
      </c>
      <c r="AD357" s="37">
        <v>110</v>
      </c>
      <c r="AE357" s="33" t="s">
        <v>130</v>
      </c>
      <c r="AF357" s="11">
        <v>0.49</v>
      </c>
      <c r="AG357" s="8">
        <f t="shared" si="74"/>
        <v>1.47</v>
      </c>
      <c r="AH357" s="8">
        <f t="shared" si="77"/>
        <v>0.52800000000000002</v>
      </c>
      <c r="AI357" s="8">
        <f t="shared" si="75"/>
        <v>1.5840000000000001</v>
      </c>
      <c r="AJ357" s="8">
        <f t="shared" si="76"/>
        <v>1.0775510204081633</v>
      </c>
      <c r="AK357" s="8"/>
      <c r="AN357" t="s">
        <v>656</v>
      </c>
      <c r="AQ357" s="1" t="s">
        <v>634</v>
      </c>
    </row>
    <row r="358" spans="1:43" x14ac:dyDescent="0.3">
      <c r="A358">
        <v>244</v>
      </c>
      <c r="B358">
        <v>357</v>
      </c>
      <c r="C358" s="2">
        <v>3</v>
      </c>
      <c r="D358" s="6" t="s">
        <v>613</v>
      </c>
      <c r="E358">
        <v>1</v>
      </c>
      <c r="F358" s="2" t="s">
        <v>460</v>
      </c>
      <c r="G358" t="s">
        <v>461</v>
      </c>
      <c r="H358">
        <v>3</v>
      </c>
      <c r="I358" s="2">
        <v>1</v>
      </c>
      <c r="J358" t="s">
        <v>462</v>
      </c>
      <c r="K358">
        <v>1</v>
      </c>
      <c r="L358" s="2">
        <v>2</v>
      </c>
      <c r="M358" t="s">
        <v>475</v>
      </c>
      <c r="N358">
        <v>1</v>
      </c>
      <c r="O358" s="2">
        <v>3</v>
      </c>
      <c r="P358" t="str">
        <f>W358</f>
        <v>T-114494_Standard</v>
      </c>
      <c r="Q358">
        <f>Y358</f>
        <v>2</v>
      </c>
      <c r="U358" s="2">
        <f t="shared" si="73"/>
        <v>6</v>
      </c>
      <c r="V358" s="12" t="s">
        <v>480</v>
      </c>
      <c r="W358" s="12" t="s">
        <v>481</v>
      </c>
      <c r="X358" s="1" t="s">
        <v>108</v>
      </c>
      <c r="Y358" s="1">
        <v>2</v>
      </c>
      <c r="Z358" s="1" t="s">
        <v>604</v>
      </c>
      <c r="AA358" s="1" t="s">
        <v>131</v>
      </c>
      <c r="AB358" s="37">
        <v>15</v>
      </c>
      <c r="AC358" s="37">
        <v>40</v>
      </c>
      <c r="AD358" s="37">
        <v>200</v>
      </c>
      <c r="AE358" s="15" t="s">
        <v>130</v>
      </c>
      <c r="AF358" s="11">
        <v>0.89800000000000002</v>
      </c>
      <c r="AG358" s="8">
        <f t="shared" si="74"/>
        <v>5.3879999999999999</v>
      </c>
      <c r="AH358" s="8">
        <f t="shared" si="77"/>
        <v>0.96</v>
      </c>
      <c r="AI358" s="8">
        <f t="shared" si="75"/>
        <v>5.76</v>
      </c>
      <c r="AJ358" s="8">
        <f t="shared" si="76"/>
        <v>1.0690423162583518</v>
      </c>
      <c r="AK358" s="8"/>
      <c r="AO358" t="s">
        <v>657</v>
      </c>
      <c r="AQ358" s="30" t="s">
        <v>636</v>
      </c>
    </row>
    <row r="359" spans="1:43" x14ac:dyDescent="0.3">
      <c r="A359">
        <v>283</v>
      </c>
      <c r="B359">
        <v>358</v>
      </c>
      <c r="C359" s="2">
        <v>3</v>
      </c>
      <c r="D359" s="6" t="s">
        <v>613</v>
      </c>
      <c r="E359">
        <v>1</v>
      </c>
      <c r="F359" s="2" t="s">
        <v>547</v>
      </c>
      <c r="G359" t="s">
        <v>548</v>
      </c>
      <c r="H359">
        <v>1</v>
      </c>
      <c r="I359" s="2">
        <v>1</v>
      </c>
      <c r="J359" t="s">
        <v>549</v>
      </c>
      <c r="K359">
        <v>1</v>
      </c>
      <c r="L359" s="2">
        <v>2</v>
      </c>
      <c r="M359" t="s">
        <v>557</v>
      </c>
      <c r="N359">
        <v>1</v>
      </c>
      <c r="O359" s="2">
        <v>3</v>
      </c>
      <c r="P359" t="str">
        <f>W359</f>
        <v>T-114494_Standard</v>
      </c>
      <c r="Q359">
        <f>Y359</f>
        <v>2</v>
      </c>
      <c r="U359" s="2">
        <f t="shared" si="73"/>
        <v>2</v>
      </c>
      <c r="V359" s="12" t="s">
        <v>560</v>
      </c>
      <c r="W359" s="12" t="s">
        <v>481</v>
      </c>
      <c r="X359" s="1" t="s">
        <v>108</v>
      </c>
      <c r="Y359" s="1">
        <v>2</v>
      </c>
      <c r="Z359" s="1" t="s">
        <v>604</v>
      </c>
      <c r="AA359" s="1" t="s">
        <v>131</v>
      </c>
      <c r="AB359" s="37">
        <v>15</v>
      </c>
      <c r="AC359" s="37">
        <v>40</v>
      </c>
      <c r="AD359" s="37">
        <v>200</v>
      </c>
      <c r="AE359" s="15" t="s">
        <v>130</v>
      </c>
      <c r="AF359" s="11">
        <v>0.89800000000000002</v>
      </c>
      <c r="AG359" s="8">
        <f t="shared" si="74"/>
        <v>1.796</v>
      </c>
      <c r="AH359" s="8">
        <f t="shared" si="77"/>
        <v>0.96</v>
      </c>
      <c r="AI359" s="8">
        <f t="shared" si="75"/>
        <v>1.92</v>
      </c>
      <c r="AJ359" s="8">
        <f t="shared" si="76"/>
        <v>1.0690423162583518</v>
      </c>
      <c r="AK359" s="8"/>
      <c r="AO359" t="s">
        <v>657</v>
      </c>
      <c r="AQ359" s="30" t="s">
        <v>636</v>
      </c>
    </row>
    <row r="360" spans="1:43" x14ac:dyDescent="0.3">
      <c r="A360">
        <v>415</v>
      </c>
      <c r="B360">
        <v>359</v>
      </c>
      <c r="C360" s="2">
        <v>4</v>
      </c>
      <c r="D360" s="6" t="s">
        <v>894</v>
      </c>
      <c r="E360">
        <v>1</v>
      </c>
      <c r="F360" s="2">
        <v>3</v>
      </c>
      <c r="G360" t="s">
        <v>747</v>
      </c>
      <c r="H360">
        <v>3</v>
      </c>
      <c r="I360" s="2">
        <v>2</v>
      </c>
      <c r="J360" t="s">
        <v>461</v>
      </c>
      <c r="K360">
        <v>1</v>
      </c>
      <c r="L360" s="2">
        <v>1</v>
      </c>
      <c r="M360" t="s">
        <v>462</v>
      </c>
      <c r="N360">
        <v>1</v>
      </c>
      <c r="O360" s="2">
        <v>2</v>
      </c>
      <c r="P360" t="s">
        <v>475</v>
      </c>
      <c r="Q360">
        <v>1</v>
      </c>
      <c r="R360" s="2">
        <v>3</v>
      </c>
      <c r="S360" t="str">
        <f>W360</f>
        <v>T-114494_Standard</v>
      </c>
      <c r="T360">
        <f>Y360</f>
        <v>2</v>
      </c>
      <c r="U360" s="2">
        <f t="shared" si="73"/>
        <v>3</v>
      </c>
      <c r="V360" s="1" t="s">
        <v>846</v>
      </c>
      <c r="W360" s="1" t="s">
        <v>481</v>
      </c>
      <c r="X360" s="1" t="s">
        <v>108</v>
      </c>
      <c r="Y360" s="1">
        <v>2</v>
      </c>
      <c r="Z360" s="12"/>
      <c r="AA360" s="17" t="s">
        <v>131</v>
      </c>
      <c r="AB360" s="37">
        <v>15</v>
      </c>
      <c r="AC360" s="37">
        <v>40</v>
      </c>
      <c r="AD360" s="37">
        <v>200</v>
      </c>
      <c r="AE360" s="33" t="s">
        <v>130</v>
      </c>
      <c r="AF360" s="11">
        <v>0.89800000000000002</v>
      </c>
      <c r="AG360" s="8">
        <f t="shared" si="74"/>
        <v>2.694</v>
      </c>
      <c r="AH360" s="8">
        <f t="shared" si="77"/>
        <v>0.96</v>
      </c>
      <c r="AI360" s="8">
        <f t="shared" si="75"/>
        <v>2.88</v>
      </c>
      <c r="AJ360" s="8">
        <f t="shared" si="76"/>
        <v>1.0690423162583518</v>
      </c>
      <c r="AK360" s="8"/>
      <c r="AL360" s="12"/>
      <c r="AO360" t="s">
        <v>657</v>
      </c>
      <c r="AQ360" s="30" t="s">
        <v>636</v>
      </c>
    </row>
    <row r="361" spans="1:43" x14ac:dyDescent="0.3">
      <c r="A361">
        <v>478</v>
      </c>
      <c r="B361">
        <v>360</v>
      </c>
      <c r="C361" s="2">
        <v>5</v>
      </c>
      <c r="D361" s="6" t="s">
        <v>1040</v>
      </c>
      <c r="E361">
        <v>1</v>
      </c>
      <c r="F361" s="2">
        <v>1</v>
      </c>
      <c r="G361" t="s">
        <v>901</v>
      </c>
      <c r="H361">
        <v>3</v>
      </c>
      <c r="I361" s="2">
        <v>2</v>
      </c>
      <c r="J361" t="s">
        <v>461</v>
      </c>
      <c r="K361">
        <v>1</v>
      </c>
      <c r="L361" s="2">
        <v>1</v>
      </c>
      <c r="M361" t="s">
        <v>462</v>
      </c>
      <c r="N361">
        <v>1</v>
      </c>
      <c r="O361" s="2">
        <v>2</v>
      </c>
      <c r="P361" t="s">
        <v>475</v>
      </c>
      <c r="Q361">
        <v>1</v>
      </c>
      <c r="R361" s="2">
        <v>3</v>
      </c>
      <c r="S361" t="str">
        <f>W361</f>
        <v>T-114494_Standard</v>
      </c>
      <c r="T361">
        <f>Y361</f>
        <v>2</v>
      </c>
      <c r="U361" s="2">
        <f t="shared" si="73"/>
        <v>3</v>
      </c>
      <c r="V361" s="12" t="s">
        <v>955</v>
      </c>
      <c r="W361" s="12" t="s">
        <v>481</v>
      </c>
      <c r="X361" s="12" t="s">
        <v>108</v>
      </c>
      <c r="Y361" s="12">
        <v>2</v>
      </c>
      <c r="Z361" s="12"/>
      <c r="AA361" s="17" t="s">
        <v>131</v>
      </c>
      <c r="AB361" s="37">
        <v>15</v>
      </c>
      <c r="AC361" s="37">
        <v>40</v>
      </c>
      <c r="AD361" s="37">
        <v>200</v>
      </c>
      <c r="AE361" s="33" t="s">
        <v>130</v>
      </c>
      <c r="AF361" s="11">
        <v>0.89800000000000002</v>
      </c>
      <c r="AG361" s="8">
        <f t="shared" si="74"/>
        <v>2.694</v>
      </c>
      <c r="AH361" s="8">
        <f t="shared" si="77"/>
        <v>0.96</v>
      </c>
      <c r="AI361" s="8">
        <f t="shared" si="75"/>
        <v>2.88</v>
      </c>
      <c r="AJ361" s="8">
        <f t="shared" si="76"/>
        <v>1.0690423162583518</v>
      </c>
      <c r="AK361" s="8"/>
      <c r="AO361" t="s">
        <v>657</v>
      </c>
      <c r="AQ361" s="30" t="s">
        <v>636</v>
      </c>
    </row>
    <row r="362" spans="1:43" x14ac:dyDescent="0.3">
      <c r="A362">
        <v>528</v>
      </c>
      <c r="B362">
        <v>361</v>
      </c>
      <c r="C362" s="2">
        <v>5</v>
      </c>
      <c r="D362" s="6" t="s">
        <v>1040</v>
      </c>
      <c r="E362">
        <v>1</v>
      </c>
      <c r="F362" s="2">
        <v>2</v>
      </c>
      <c r="G362" t="str">
        <f>W362</f>
        <v>T-112544_Standard</v>
      </c>
      <c r="H362">
        <f>Y362</f>
        <v>8</v>
      </c>
      <c r="U362" s="2">
        <f t="shared" si="73"/>
        <v>8</v>
      </c>
      <c r="V362" s="12" t="s">
        <v>324</v>
      </c>
      <c r="W362" s="12" t="s">
        <v>1027</v>
      </c>
      <c r="X362" s="12" t="s">
        <v>108</v>
      </c>
      <c r="Y362" s="12">
        <v>8</v>
      </c>
      <c r="Z362" s="12" t="s">
        <v>604</v>
      </c>
      <c r="AA362" s="17" t="s">
        <v>131</v>
      </c>
      <c r="AB362" s="37">
        <v>15</v>
      </c>
      <c r="AC362" s="37">
        <v>80</v>
      </c>
      <c r="AD362" s="37">
        <v>370</v>
      </c>
      <c r="AE362" s="33" t="s">
        <v>130</v>
      </c>
      <c r="AF362" s="11">
        <v>3.552</v>
      </c>
      <c r="AG362" s="8">
        <f t="shared" si="74"/>
        <v>28.416</v>
      </c>
      <c r="AH362" s="8">
        <f t="shared" si="77"/>
        <v>3.552</v>
      </c>
      <c r="AI362" s="8">
        <f t="shared" si="75"/>
        <v>28.416</v>
      </c>
      <c r="AJ362" s="8">
        <f t="shared" si="76"/>
        <v>1</v>
      </c>
      <c r="AK362" s="8"/>
      <c r="AQ362" s="12"/>
    </row>
    <row r="363" spans="1:43" x14ac:dyDescent="0.3">
      <c r="A363">
        <v>349</v>
      </c>
      <c r="B363">
        <v>362</v>
      </c>
      <c r="C363" s="2">
        <v>4</v>
      </c>
      <c r="D363" s="6" t="s">
        <v>894</v>
      </c>
      <c r="E363">
        <v>1</v>
      </c>
      <c r="F363" s="2">
        <v>1</v>
      </c>
      <c r="G363" t="s">
        <v>679</v>
      </c>
      <c r="H363">
        <v>1</v>
      </c>
      <c r="I363" s="2">
        <v>3</v>
      </c>
      <c r="J363" t="s">
        <v>729</v>
      </c>
      <c r="K363">
        <v>6</v>
      </c>
      <c r="L363" s="2">
        <v>4</v>
      </c>
      <c r="M363" t="str">
        <f>W363</f>
        <v>T-113330_Standard</v>
      </c>
      <c r="N363">
        <f>Y363</f>
        <v>2</v>
      </c>
      <c r="U363" s="2">
        <f t="shared" si="73"/>
        <v>12</v>
      </c>
      <c r="V363" s="1" t="s">
        <v>24</v>
      </c>
      <c r="W363" s="1" t="s">
        <v>733</v>
      </c>
      <c r="X363" s="1" t="s">
        <v>108</v>
      </c>
      <c r="Y363" s="1">
        <v>2</v>
      </c>
      <c r="Z363" s="1" t="s">
        <v>604</v>
      </c>
      <c r="AA363" s="1" t="s">
        <v>131</v>
      </c>
      <c r="AB363" s="38">
        <v>15</v>
      </c>
      <c r="AC363" s="38">
        <v>100</v>
      </c>
      <c r="AD363" s="38">
        <v>370</v>
      </c>
      <c r="AE363" s="15" t="s">
        <v>130</v>
      </c>
      <c r="AF363" s="11">
        <v>4.4279999999999999</v>
      </c>
      <c r="AG363" s="8">
        <f t="shared" si="74"/>
        <v>53.135999999999996</v>
      </c>
      <c r="AH363" s="8">
        <f t="shared" si="77"/>
        <v>4.4400000000000004</v>
      </c>
      <c r="AI363" s="8">
        <f t="shared" si="75"/>
        <v>53.28</v>
      </c>
      <c r="AJ363" s="8">
        <f t="shared" si="76"/>
        <v>1.0027100271002711</v>
      </c>
      <c r="AK363" s="8"/>
      <c r="AQ363" s="12"/>
    </row>
    <row r="364" spans="1:43" x14ac:dyDescent="0.3">
      <c r="A364">
        <v>15</v>
      </c>
      <c r="B364">
        <v>363</v>
      </c>
      <c r="C364" s="2">
        <v>1</v>
      </c>
      <c r="D364" t="s">
        <v>113</v>
      </c>
      <c r="E364">
        <v>1</v>
      </c>
      <c r="F364" s="2">
        <v>2</v>
      </c>
      <c r="G364" t="s">
        <v>60</v>
      </c>
      <c r="H364">
        <v>1</v>
      </c>
      <c r="I364" s="2">
        <v>15</v>
      </c>
      <c r="J364" t="str">
        <f>W364</f>
        <v>T-113976_Standard</v>
      </c>
      <c r="K364">
        <f>Y364</f>
        <v>4</v>
      </c>
      <c r="U364" s="2">
        <f t="shared" si="73"/>
        <v>4</v>
      </c>
      <c r="V364" s="1" t="s">
        <v>19</v>
      </c>
      <c r="W364" s="1" t="s">
        <v>75</v>
      </c>
      <c r="X364" s="1" t="s">
        <v>108</v>
      </c>
      <c r="Y364" s="1">
        <v>4</v>
      </c>
      <c r="Z364" s="1"/>
      <c r="AA364" s="1" t="s">
        <v>131</v>
      </c>
      <c r="AB364" s="42">
        <v>15</v>
      </c>
      <c r="AC364" s="42">
        <v>110</v>
      </c>
      <c r="AD364" s="38">
        <v>120</v>
      </c>
      <c r="AE364" s="15" t="s">
        <v>130</v>
      </c>
      <c r="AF364" s="8">
        <v>1.5840000000000001</v>
      </c>
      <c r="AG364" s="8">
        <f t="shared" si="74"/>
        <v>6.3360000000000003</v>
      </c>
      <c r="AH364" s="8">
        <f t="shared" si="77"/>
        <v>1.5840000000000001</v>
      </c>
      <c r="AI364" s="8">
        <f t="shared" si="75"/>
        <v>6.3360000000000003</v>
      </c>
      <c r="AJ364" s="8">
        <f t="shared" si="76"/>
        <v>1</v>
      </c>
      <c r="AK364" s="8"/>
    </row>
    <row r="365" spans="1:43" x14ac:dyDescent="0.3">
      <c r="A365">
        <v>30</v>
      </c>
      <c r="B365">
        <v>364</v>
      </c>
      <c r="C365" s="2">
        <v>1</v>
      </c>
      <c r="D365" t="s">
        <v>113</v>
      </c>
      <c r="E365">
        <v>1</v>
      </c>
      <c r="F365" s="2">
        <v>3</v>
      </c>
      <c r="G365" t="s">
        <v>77</v>
      </c>
      <c r="H365">
        <v>1</v>
      </c>
      <c r="I365" s="2">
        <v>14</v>
      </c>
      <c r="J365" t="str">
        <f>W365</f>
        <v>T-113976_Standard</v>
      </c>
      <c r="K365">
        <f>Y365</f>
        <v>4</v>
      </c>
      <c r="U365" s="2">
        <f t="shared" si="73"/>
        <v>4</v>
      </c>
      <c r="V365" s="1" t="s">
        <v>34</v>
      </c>
      <c r="W365" s="1" t="s">
        <v>75</v>
      </c>
      <c r="X365" s="1" t="s">
        <v>108</v>
      </c>
      <c r="Y365" s="1">
        <v>4</v>
      </c>
      <c r="Z365" s="1"/>
      <c r="AA365" s="1" t="s">
        <v>131</v>
      </c>
      <c r="AB365" s="38">
        <v>15</v>
      </c>
      <c r="AC365" s="38">
        <v>110</v>
      </c>
      <c r="AD365" s="38">
        <v>120</v>
      </c>
      <c r="AE365" s="15" t="s">
        <v>130</v>
      </c>
      <c r="AF365" s="8">
        <v>1.5840000000000001</v>
      </c>
      <c r="AG365" s="8">
        <f t="shared" si="74"/>
        <v>6.3360000000000003</v>
      </c>
      <c r="AH365" s="8">
        <f t="shared" si="77"/>
        <v>1.5840000000000001</v>
      </c>
      <c r="AI365" s="8">
        <f t="shared" si="75"/>
        <v>6.3360000000000003</v>
      </c>
      <c r="AJ365" s="8">
        <f t="shared" si="76"/>
        <v>1</v>
      </c>
      <c r="AK365" s="8"/>
    </row>
    <row r="366" spans="1:43" x14ac:dyDescent="0.3">
      <c r="A366">
        <v>16</v>
      </c>
      <c r="B366">
        <v>365</v>
      </c>
      <c r="C366" s="2">
        <v>1</v>
      </c>
      <c r="D366" t="s">
        <v>113</v>
      </c>
      <c r="E366">
        <v>1</v>
      </c>
      <c r="F366" s="2">
        <v>2</v>
      </c>
      <c r="G366" t="s">
        <v>60</v>
      </c>
      <c r="H366">
        <v>1</v>
      </c>
      <c r="I366" s="2">
        <v>16</v>
      </c>
      <c r="J366" t="str">
        <f>W366</f>
        <v>T-113979_Standard</v>
      </c>
      <c r="K366">
        <f>Y366</f>
        <v>2</v>
      </c>
      <c r="U366" s="2">
        <f t="shared" si="73"/>
        <v>2</v>
      </c>
      <c r="V366" s="1" t="s">
        <v>20</v>
      </c>
      <c r="W366" s="1" t="s">
        <v>76</v>
      </c>
      <c r="X366" s="1" t="s">
        <v>108</v>
      </c>
      <c r="Y366" s="1">
        <v>2</v>
      </c>
      <c r="Z366" s="1"/>
      <c r="AA366" s="1" t="s">
        <v>131</v>
      </c>
      <c r="AB366" s="42">
        <v>15</v>
      </c>
      <c r="AC366" s="42">
        <v>170</v>
      </c>
      <c r="AD366" s="38">
        <v>175</v>
      </c>
      <c r="AE366" s="15" t="s">
        <v>130</v>
      </c>
      <c r="AF366" s="8">
        <v>3.4729999999999999</v>
      </c>
      <c r="AG366" s="8">
        <f t="shared" si="74"/>
        <v>6.9459999999999997</v>
      </c>
      <c r="AH366" s="8">
        <f t="shared" si="77"/>
        <v>3.57</v>
      </c>
      <c r="AI366" s="8">
        <f t="shared" si="75"/>
        <v>7.14</v>
      </c>
      <c r="AJ366" s="8">
        <f t="shared" si="76"/>
        <v>1.0279297437374029</v>
      </c>
      <c r="AK366" s="8"/>
    </row>
    <row r="367" spans="1:43" x14ac:dyDescent="0.3">
      <c r="A367">
        <v>29</v>
      </c>
      <c r="B367">
        <v>366</v>
      </c>
      <c r="C367" s="2">
        <v>1</v>
      </c>
      <c r="D367" t="s">
        <v>113</v>
      </c>
      <c r="E367">
        <v>1</v>
      </c>
      <c r="F367" s="2">
        <v>3</v>
      </c>
      <c r="G367" t="s">
        <v>77</v>
      </c>
      <c r="H367">
        <v>1</v>
      </c>
      <c r="I367" s="2">
        <v>13</v>
      </c>
      <c r="J367" t="str">
        <f>W367</f>
        <v>T-113979_Standard</v>
      </c>
      <c r="K367">
        <f>Y367</f>
        <v>2</v>
      </c>
      <c r="U367" s="2">
        <f t="shared" si="73"/>
        <v>2</v>
      </c>
      <c r="V367" s="1" t="s">
        <v>33</v>
      </c>
      <c r="W367" s="1" t="s">
        <v>76</v>
      </c>
      <c r="X367" s="1" t="s">
        <v>108</v>
      </c>
      <c r="Y367" s="1">
        <v>2</v>
      </c>
      <c r="Z367" s="1"/>
      <c r="AA367" s="1" t="s">
        <v>131</v>
      </c>
      <c r="AB367" s="38">
        <v>15</v>
      </c>
      <c r="AC367" s="38">
        <v>170</v>
      </c>
      <c r="AD367" s="38">
        <v>175</v>
      </c>
      <c r="AE367" s="15" t="s">
        <v>130</v>
      </c>
      <c r="AF367" s="8">
        <v>3.4729999999999999</v>
      </c>
      <c r="AG367" s="8">
        <f t="shared" si="74"/>
        <v>6.9459999999999997</v>
      </c>
      <c r="AH367" s="8">
        <f t="shared" si="77"/>
        <v>3.57</v>
      </c>
      <c r="AI367" s="8">
        <f t="shared" si="75"/>
        <v>7.14</v>
      </c>
      <c r="AJ367" s="8">
        <f t="shared" si="76"/>
        <v>1.0279297437374029</v>
      </c>
      <c r="AK367" s="8"/>
      <c r="AL367" s="12"/>
    </row>
    <row r="368" spans="1:43" x14ac:dyDescent="0.3">
      <c r="A368">
        <v>327</v>
      </c>
      <c r="B368">
        <v>367</v>
      </c>
      <c r="C368" s="2">
        <v>4</v>
      </c>
      <c r="D368" s="6" t="s">
        <v>894</v>
      </c>
      <c r="E368">
        <v>1</v>
      </c>
      <c r="F368" s="2">
        <v>1</v>
      </c>
      <c r="G368" t="s">
        <v>679</v>
      </c>
      <c r="H368">
        <v>1</v>
      </c>
      <c r="I368" s="2">
        <v>1</v>
      </c>
      <c r="J368" t="s">
        <v>680</v>
      </c>
      <c r="K368">
        <v>2</v>
      </c>
      <c r="L368" s="2">
        <v>7</v>
      </c>
      <c r="M368" t="str">
        <f>W368</f>
        <v>T-114989_Standard</v>
      </c>
      <c r="N368">
        <f>Y368</f>
        <v>2</v>
      </c>
      <c r="U368" s="2">
        <f t="shared" si="73"/>
        <v>4</v>
      </c>
      <c r="V368" s="1" t="s">
        <v>150</v>
      </c>
      <c r="W368" s="1" t="s">
        <v>703</v>
      </c>
      <c r="X368" s="1" t="s">
        <v>108</v>
      </c>
      <c r="Y368" s="1">
        <v>2</v>
      </c>
      <c r="Z368" s="1" t="s">
        <v>604</v>
      </c>
      <c r="AA368" s="1" t="s">
        <v>131</v>
      </c>
      <c r="AB368" s="38">
        <v>15</v>
      </c>
      <c r="AC368" s="38">
        <v>178</v>
      </c>
      <c r="AD368" s="38">
        <v>738</v>
      </c>
      <c r="AE368" s="15" t="s">
        <v>130</v>
      </c>
      <c r="AF368" s="11">
        <v>13.526</v>
      </c>
      <c r="AG368" s="8">
        <f t="shared" si="74"/>
        <v>54.103999999999999</v>
      </c>
      <c r="AH368" s="8">
        <f t="shared" si="77"/>
        <v>15.763680000000001</v>
      </c>
      <c r="AI368" s="8">
        <f t="shared" si="75"/>
        <v>63.054720000000003</v>
      </c>
      <c r="AJ368" s="8">
        <f t="shared" si="76"/>
        <v>1.1654354576371433</v>
      </c>
      <c r="AK368" s="8"/>
      <c r="AL368" s="12"/>
    </row>
    <row r="369" spans="1:43" x14ac:dyDescent="0.3">
      <c r="A369">
        <v>337</v>
      </c>
      <c r="B369">
        <v>368</v>
      </c>
      <c r="C369" s="2">
        <v>4</v>
      </c>
      <c r="D369" s="6" t="s">
        <v>894</v>
      </c>
      <c r="E369">
        <v>1</v>
      </c>
      <c r="F369" s="2">
        <v>1</v>
      </c>
      <c r="G369" t="s">
        <v>679</v>
      </c>
      <c r="H369">
        <v>1</v>
      </c>
      <c r="I369" s="2">
        <v>2</v>
      </c>
      <c r="J369" t="s">
        <v>706</v>
      </c>
      <c r="K369">
        <v>2</v>
      </c>
      <c r="L369" s="2">
        <v>3</v>
      </c>
      <c r="M369" t="str">
        <f>W369</f>
        <v>T-113224_Standard</v>
      </c>
      <c r="N369">
        <f>Y369</f>
        <v>2</v>
      </c>
      <c r="U369" s="2">
        <f t="shared" si="73"/>
        <v>4</v>
      </c>
      <c r="V369" s="1" t="s">
        <v>7</v>
      </c>
      <c r="W369" s="1" t="s">
        <v>720</v>
      </c>
      <c r="X369" s="1" t="s">
        <v>108</v>
      </c>
      <c r="Y369" s="1">
        <v>2</v>
      </c>
      <c r="Z369" s="1" t="s">
        <v>604</v>
      </c>
      <c r="AA369" s="1" t="s">
        <v>131</v>
      </c>
      <c r="AB369" s="38">
        <v>15</v>
      </c>
      <c r="AC369" s="38">
        <v>178</v>
      </c>
      <c r="AD369" s="38">
        <v>738</v>
      </c>
      <c r="AE369" s="15" t="s">
        <v>130</v>
      </c>
      <c r="AF369" s="11">
        <v>13.526</v>
      </c>
      <c r="AG369" s="8">
        <f t="shared" si="74"/>
        <v>54.103999999999999</v>
      </c>
      <c r="AH369" s="8">
        <f t="shared" si="77"/>
        <v>15.763680000000001</v>
      </c>
      <c r="AI369" s="8">
        <f t="shared" si="75"/>
        <v>63.054720000000003</v>
      </c>
      <c r="AJ369" s="8">
        <f t="shared" si="76"/>
        <v>1.1654354576371433</v>
      </c>
      <c r="AK369" s="8"/>
      <c r="AL369" s="12"/>
    </row>
    <row r="370" spans="1:43" x14ac:dyDescent="0.3">
      <c r="A370">
        <v>250</v>
      </c>
      <c r="B370">
        <v>369</v>
      </c>
      <c r="C370" s="2">
        <v>3</v>
      </c>
      <c r="D370" s="6" t="s">
        <v>613</v>
      </c>
      <c r="E370">
        <v>1</v>
      </c>
      <c r="F370" s="2" t="s">
        <v>460</v>
      </c>
      <c r="G370" t="s">
        <v>461</v>
      </c>
      <c r="H370">
        <v>3</v>
      </c>
      <c r="I370" s="2">
        <v>1</v>
      </c>
      <c r="J370" t="s">
        <v>462</v>
      </c>
      <c r="K370">
        <v>1</v>
      </c>
      <c r="L370" s="2">
        <v>4</v>
      </c>
      <c r="M370" t="s">
        <v>492</v>
      </c>
      <c r="N370">
        <v>1</v>
      </c>
      <c r="O370" s="2">
        <v>1</v>
      </c>
      <c r="P370" t="str">
        <f>W370</f>
        <v>T-114499_Standard</v>
      </c>
      <c r="Q370">
        <f>Y370</f>
        <v>1</v>
      </c>
      <c r="U370" s="2">
        <f t="shared" si="73"/>
        <v>3</v>
      </c>
      <c r="V370" s="12" t="s">
        <v>493</v>
      </c>
      <c r="W370" s="12" t="s">
        <v>494</v>
      </c>
      <c r="X370" s="1" t="s">
        <v>108</v>
      </c>
      <c r="Y370" s="1">
        <v>1</v>
      </c>
      <c r="Z370" s="1" t="s">
        <v>604</v>
      </c>
      <c r="AA370" s="1" t="s">
        <v>131</v>
      </c>
      <c r="AB370" s="37">
        <v>15</v>
      </c>
      <c r="AC370" s="37">
        <v>250</v>
      </c>
      <c r="AD370" s="37">
        <v>250</v>
      </c>
      <c r="AE370" s="15" t="s">
        <v>130</v>
      </c>
      <c r="AF370" s="11">
        <v>5.89</v>
      </c>
      <c r="AG370" s="8">
        <f t="shared" si="74"/>
        <v>17.669999999999998</v>
      </c>
      <c r="AH370" s="8">
        <f t="shared" si="77"/>
        <v>7.5</v>
      </c>
      <c r="AI370" s="8">
        <f t="shared" si="75"/>
        <v>22.5</v>
      </c>
      <c r="AJ370" s="8">
        <f t="shared" si="76"/>
        <v>1.2733446519524618</v>
      </c>
      <c r="AK370" s="8"/>
      <c r="AL370" s="12"/>
    </row>
    <row r="371" spans="1:43" x14ac:dyDescent="0.3">
      <c r="A371">
        <v>289</v>
      </c>
      <c r="B371">
        <v>370</v>
      </c>
      <c r="C371" s="2">
        <v>3</v>
      </c>
      <c r="D371" s="6" t="s">
        <v>613</v>
      </c>
      <c r="E371">
        <v>1</v>
      </c>
      <c r="F371" s="2" t="s">
        <v>547</v>
      </c>
      <c r="G371" t="s">
        <v>548</v>
      </c>
      <c r="H371">
        <v>1</v>
      </c>
      <c r="I371" s="2">
        <v>1</v>
      </c>
      <c r="J371" t="s">
        <v>549</v>
      </c>
      <c r="K371">
        <v>1</v>
      </c>
      <c r="L371" s="2">
        <v>4</v>
      </c>
      <c r="M371" t="s">
        <v>492</v>
      </c>
      <c r="N371">
        <v>1</v>
      </c>
      <c r="O371" s="2">
        <v>1</v>
      </c>
      <c r="P371" t="str">
        <f>W371</f>
        <v>T-114499_Standard</v>
      </c>
      <c r="Q371">
        <f>Y371</f>
        <v>1</v>
      </c>
      <c r="U371" s="2">
        <f t="shared" si="73"/>
        <v>1</v>
      </c>
      <c r="V371" s="12" t="s">
        <v>566</v>
      </c>
      <c r="W371" s="12" t="s">
        <v>494</v>
      </c>
      <c r="X371" s="1" t="s">
        <v>108</v>
      </c>
      <c r="Y371" s="1">
        <v>1</v>
      </c>
      <c r="Z371" s="1" t="s">
        <v>604</v>
      </c>
      <c r="AA371" s="1" t="s">
        <v>131</v>
      </c>
      <c r="AB371" s="37">
        <v>15</v>
      </c>
      <c r="AC371" s="37">
        <v>250</v>
      </c>
      <c r="AD371" s="37">
        <v>250</v>
      </c>
      <c r="AE371" s="15" t="s">
        <v>130</v>
      </c>
      <c r="AF371" s="11">
        <v>5.89</v>
      </c>
      <c r="AG371" s="8">
        <f t="shared" si="74"/>
        <v>5.89</v>
      </c>
      <c r="AH371" s="8">
        <f t="shared" si="77"/>
        <v>7.5</v>
      </c>
      <c r="AI371" s="8">
        <f t="shared" si="75"/>
        <v>7.5</v>
      </c>
      <c r="AJ371" s="8">
        <f t="shared" si="76"/>
        <v>1.2733446519524618</v>
      </c>
      <c r="AK371" s="8"/>
      <c r="AL371" s="12"/>
    </row>
    <row r="372" spans="1:43" x14ac:dyDescent="0.3">
      <c r="A372">
        <v>421</v>
      </c>
      <c r="B372">
        <v>371</v>
      </c>
      <c r="C372" s="2">
        <v>4</v>
      </c>
      <c r="D372" s="6" t="s">
        <v>894</v>
      </c>
      <c r="E372">
        <v>1</v>
      </c>
      <c r="F372" s="2">
        <v>3</v>
      </c>
      <c r="G372" t="s">
        <v>747</v>
      </c>
      <c r="H372">
        <v>3</v>
      </c>
      <c r="I372" s="2">
        <v>2</v>
      </c>
      <c r="J372" t="s">
        <v>461</v>
      </c>
      <c r="K372">
        <v>1</v>
      </c>
      <c r="L372" s="2">
        <v>1</v>
      </c>
      <c r="M372" t="s">
        <v>462</v>
      </c>
      <c r="N372">
        <v>1</v>
      </c>
      <c r="O372" s="2">
        <v>4</v>
      </c>
      <c r="P372" t="s">
        <v>492</v>
      </c>
      <c r="Q372">
        <v>1</v>
      </c>
      <c r="R372" s="2">
        <v>1</v>
      </c>
      <c r="S372" t="str">
        <f>W372</f>
        <v>T-114499_Standard</v>
      </c>
      <c r="T372">
        <f>Y372</f>
        <v>1</v>
      </c>
      <c r="U372" s="2">
        <f t="shared" si="73"/>
        <v>3</v>
      </c>
      <c r="V372" s="1" t="s">
        <v>852</v>
      </c>
      <c r="W372" s="1" t="s">
        <v>494</v>
      </c>
      <c r="X372" s="1" t="s">
        <v>108</v>
      </c>
      <c r="Y372" s="1">
        <v>1</v>
      </c>
      <c r="Z372" s="12"/>
      <c r="AA372" s="17" t="s">
        <v>131</v>
      </c>
      <c r="AB372" s="37">
        <v>15</v>
      </c>
      <c r="AC372" s="37">
        <v>250</v>
      </c>
      <c r="AD372" s="37">
        <v>250</v>
      </c>
      <c r="AE372" s="33" t="s">
        <v>130</v>
      </c>
      <c r="AF372" s="11">
        <v>5.89</v>
      </c>
      <c r="AG372" s="8">
        <f t="shared" si="74"/>
        <v>17.669999999999998</v>
      </c>
      <c r="AH372" s="8">
        <f t="shared" si="77"/>
        <v>7.5</v>
      </c>
      <c r="AI372" s="8">
        <f t="shared" si="75"/>
        <v>22.5</v>
      </c>
      <c r="AJ372" s="8">
        <f t="shared" si="76"/>
        <v>1.2733446519524618</v>
      </c>
      <c r="AK372" s="8"/>
      <c r="AL372" s="12"/>
    </row>
    <row r="373" spans="1:43" x14ac:dyDescent="0.3">
      <c r="A373">
        <v>484</v>
      </c>
      <c r="B373">
        <v>372</v>
      </c>
      <c r="C373" s="2">
        <v>5</v>
      </c>
      <c r="D373" s="6" t="s">
        <v>1040</v>
      </c>
      <c r="E373">
        <v>1</v>
      </c>
      <c r="F373" s="2">
        <v>1</v>
      </c>
      <c r="G373" t="s">
        <v>901</v>
      </c>
      <c r="H373">
        <v>3</v>
      </c>
      <c r="I373" s="2">
        <v>2</v>
      </c>
      <c r="J373" t="s">
        <v>461</v>
      </c>
      <c r="K373">
        <v>1</v>
      </c>
      <c r="L373" s="2">
        <v>1</v>
      </c>
      <c r="M373" t="s">
        <v>462</v>
      </c>
      <c r="N373">
        <v>1</v>
      </c>
      <c r="O373" s="2">
        <v>4</v>
      </c>
      <c r="P373" t="s">
        <v>492</v>
      </c>
      <c r="Q373">
        <v>1</v>
      </c>
      <c r="R373" s="2">
        <v>1</v>
      </c>
      <c r="S373" t="str">
        <f>W373</f>
        <v>T-114499_Standard</v>
      </c>
      <c r="T373">
        <f>Y373</f>
        <v>1</v>
      </c>
      <c r="U373" s="2">
        <f t="shared" si="73"/>
        <v>3</v>
      </c>
      <c r="V373" s="12" t="s">
        <v>961</v>
      </c>
      <c r="W373" s="12" t="s">
        <v>494</v>
      </c>
      <c r="X373" s="12" t="s">
        <v>108</v>
      </c>
      <c r="Y373" s="12">
        <v>1</v>
      </c>
      <c r="Z373" s="12"/>
      <c r="AA373" s="17" t="s">
        <v>131</v>
      </c>
      <c r="AB373" s="37">
        <v>15</v>
      </c>
      <c r="AC373" s="37">
        <v>250</v>
      </c>
      <c r="AD373" s="37">
        <v>250</v>
      </c>
      <c r="AE373" s="33" t="s">
        <v>130</v>
      </c>
      <c r="AF373" s="11">
        <v>5.89</v>
      </c>
      <c r="AG373" s="8">
        <f t="shared" si="74"/>
        <v>17.669999999999998</v>
      </c>
      <c r="AH373" s="8">
        <f t="shared" si="77"/>
        <v>7.5</v>
      </c>
      <c r="AI373" s="8">
        <f t="shared" si="75"/>
        <v>22.5</v>
      </c>
      <c r="AJ373" s="8">
        <f t="shared" si="76"/>
        <v>1.2733446519524618</v>
      </c>
      <c r="AK373" s="8"/>
    </row>
    <row r="374" spans="1:43" x14ac:dyDescent="0.3">
      <c r="A374">
        <v>317</v>
      </c>
      <c r="B374">
        <v>373</v>
      </c>
      <c r="C374" s="2">
        <v>4</v>
      </c>
      <c r="D374" s="6" t="s">
        <v>894</v>
      </c>
      <c r="E374">
        <v>1</v>
      </c>
      <c r="F374" s="2">
        <v>1</v>
      </c>
      <c r="G374" t="s">
        <v>679</v>
      </c>
      <c r="H374">
        <v>1</v>
      </c>
      <c r="I374" s="2">
        <v>1</v>
      </c>
      <c r="J374" t="s">
        <v>680</v>
      </c>
      <c r="K374">
        <v>2</v>
      </c>
      <c r="L374" s="2">
        <v>4</v>
      </c>
      <c r="M374" t="str">
        <f t="shared" ref="M374:M381" si="78">W374</f>
        <v>T-114320_Standard</v>
      </c>
      <c r="N374">
        <f t="shared" ref="N374:N381" si="79">Y374</f>
        <v>2</v>
      </c>
      <c r="U374" s="2">
        <f t="shared" si="73"/>
        <v>4</v>
      </c>
      <c r="V374" s="1" t="s">
        <v>144</v>
      </c>
      <c r="W374" s="1" t="s">
        <v>684</v>
      </c>
      <c r="X374" s="1" t="s">
        <v>108</v>
      </c>
      <c r="Y374" s="1">
        <v>2</v>
      </c>
      <c r="Z374" s="1" t="s">
        <v>604</v>
      </c>
      <c r="AA374" s="1" t="s">
        <v>131</v>
      </c>
      <c r="AB374" s="38">
        <v>15</v>
      </c>
      <c r="AC374" s="38">
        <v>329</v>
      </c>
      <c r="AD374" s="38">
        <v>665</v>
      </c>
      <c r="AE374" s="15" t="s">
        <v>130</v>
      </c>
      <c r="AF374" s="11">
        <v>14.063000000000001</v>
      </c>
      <c r="AG374" s="8">
        <f t="shared" si="74"/>
        <v>56.252000000000002</v>
      </c>
      <c r="AH374" s="8">
        <f t="shared" si="77"/>
        <v>26.254200000000001</v>
      </c>
      <c r="AI374" s="8">
        <f t="shared" si="75"/>
        <v>105.0168</v>
      </c>
      <c r="AJ374" s="8">
        <f t="shared" si="76"/>
        <v>1.8668989547038328</v>
      </c>
      <c r="AK374" s="8"/>
    </row>
    <row r="375" spans="1:43" x14ac:dyDescent="0.3">
      <c r="A375">
        <v>341</v>
      </c>
      <c r="B375">
        <v>374</v>
      </c>
      <c r="C375" s="2">
        <v>4</v>
      </c>
      <c r="D375" s="6" t="s">
        <v>894</v>
      </c>
      <c r="E375">
        <v>1</v>
      </c>
      <c r="F375" s="2">
        <v>1</v>
      </c>
      <c r="G375" t="s">
        <v>679</v>
      </c>
      <c r="H375">
        <v>1</v>
      </c>
      <c r="I375" s="2">
        <v>2</v>
      </c>
      <c r="J375" t="s">
        <v>706</v>
      </c>
      <c r="K375">
        <v>2</v>
      </c>
      <c r="L375" s="2">
        <v>7</v>
      </c>
      <c r="M375" t="str">
        <f t="shared" si="78"/>
        <v>T-113228_Standard</v>
      </c>
      <c r="N375">
        <f t="shared" si="79"/>
        <v>2</v>
      </c>
      <c r="U375" s="2">
        <f t="shared" si="73"/>
        <v>4</v>
      </c>
      <c r="V375" s="1" t="s">
        <v>11</v>
      </c>
      <c r="W375" s="1" t="s">
        <v>724</v>
      </c>
      <c r="X375" s="1" t="s">
        <v>108</v>
      </c>
      <c r="Y375" s="1">
        <v>2</v>
      </c>
      <c r="Z375" s="1" t="s">
        <v>604</v>
      </c>
      <c r="AA375" s="1" t="s">
        <v>131</v>
      </c>
      <c r="AB375" s="38">
        <v>15</v>
      </c>
      <c r="AC375" s="38">
        <v>329</v>
      </c>
      <c r="AD375" s="38">
        <v>665</v>
      </c>
      <c r="AE375" s="15" t="s">
        <v>130</v>
      </c>
      <c r="AF375" s="11">
        <v>14.063000000000001</v>
      </c>
      <c r="AG375" s="8">
        <f t="shared" si="74"/>
        <v>56.252000000000002</v>
      </c>
      <c r="AH375" s="8">
        <f t="shared" si="77"/>
        <v>26.254200000000001</v>
      </c>
      <c r="AI375" s="8">
        <f t="shared" si="75"/>
        <v>105.0168</v>
      </c>
      <c r="AJ375" s="8">
        <f t="shared" si="76"/>
        <v>1.8668989547038328</v>
      </c>
      <c r="AK375" s="8"/>
    </row>
    <row r="376" spans="1:43" x14ac:dyDescent="0.3">
      <c r="A376">
        <v>342</v>
      </c>
      <c r="B376">
        <v>375</v>
      </c>
      <c r="C376" s="2">
        <v>4</v>
      </c>
      <c r="D376" s="6" t="s">
        <v>894</v>
      </c>
      <c r="E376">
        <v>1</v>
      </c>
      <c r="F376" s="2">
        <v>1</v>
      </c>
      <c r="G376" t="s">
        <v>679</v>
      </c>
      <c r="H376">
        <v>1</v>
      </c>
      <c r="I376" s="2">
        <v>2</v>
      </c>
      <c r="J376" t="s">
        <v>706</v>
      </c>
      <c r="K376">
        <v>2</v>
      </c>
      <c r="L376" s="2">
        <v>8</v>
      </c>
      <c r="M376" t="str">
        <f t="shared" si="78"/>
        <v>T-113229_Standard</v>
      </c>
      <c r="N376">
        <f t="shared" si="79"/>
        <v>4</v>
      </c>
      <c r="U376" s="2">
        <f t="shared" si="73"/>
        <v>8</v>
      </c>
      <c r="V376" s="1" t="s">
        <v>12</v>
      </c>
      <c r="W376" s="1" t="s">
        <v>725</v>
      </c>
      <c r="X376" s="1" t="s">
        <v>108</v>
      </c>
      <c r="Y376" s="1">
        <v>4</v>
      </c>
      <c r="Z376" s="1" t="s">
        <v>876</v>
      </c>
      <c r="AA376" s="1" t="s">
        <v>131</v>
      </c>
      <c r="AB376" s="38">
        <v>20</v>
      </c>
      <c r="AC376" s="38">
        <v>80</v>
      </c>
      <c r="AD376" s="38">
        <v>146</v>
      </c>
      <c r="AE376" s="15" t="s">
        <v>130</v>
      </c>
      <c r="AF376" s="11">
        <v>1.8049999999999999</v>
      </c>
      <c r="AG376" s="8">
        <f t="shared" si="74"/>
        <v>14.44</v>
      </c>
      <c r="AH376" s="8">
        <f t="shared" si="77"/>
        <v>1.8688</v>
      </c>
      <c r="AI376" s="8">
        <f t="shared" si="75"/>
        <v>14.9504</v>
      </c>
      <c r="AJ376" s="8">
        <f t="shared" si="76"/>
        <v>1.0353462603878116</v>
      </c>
      <c r="AK376" s="8"/>
    </row>
    <row r="377" spans="1:43" x14ac:dyDescent="0.3">
      <c r="A377">
        <v>340</v>
      </c>
      <c r="B377">
        <v>376</v>
      </c>
      <c r="C377" s="2">
        <v>4</v>
      </c>
      <c r="D377" s="6" t="s">
        <v>894</v>
      </c>
      <c r="E377">
        <v>1</v>
      </c>
      <c r="F377" s="2">
        <v>1</v>
      </c>
      <c r="G377" t="s">
        <v>679</v>
      </c>
      <c r="H377">
        <v>1</v>
      </c>
      <c r="I377" s="2">
        <v>2</v>
      </c>
      <c r="J377" t="s">
        <v>706</v>
      </c>
      <c r="K377">
        <v>2</v>
      </c>
      <c r="L377" s="2">
        <v>6</v>
      </c>
      <c r="M377" t="str">
        <f t="shared" si="78"/>
        <v>T-113227_Standard</v>
      </c>
      <c r="N377">
        <f t="shared" si="79"/>
        <v>2</v>
      </c>
      <c r="U377" s="2">
        <f t="shared" si="73"/>
        <v>4</v>
      </c>
      <c r="V377" s="1" t="s">
        <v>10</v>
      </c>
      <c r="W377" s="1" t="s">
        <v>723</v>
      </c>
      <c r="X377" s="1" t="s">
        <v>108</v>
      </c>
      <c r="Y377" s="1">
        <v>2</v>
      </c>
      <c r="Z377" s="1" t="s">
        <v>876</v>
      </c>
      <c r="AA377" s="1" t="s">
        <v>131</v>
      </c>
      <c r="AB377" s="38">
        <v>20</v>
      </c>
      <c r="AC377" s="38">
        <v>180</v>
      </c>
      <c r="AD377" s="38">
        <v>685</v>
      </c>
      <c r="AE377" s="15" t="s">
        <v>130</v>
      </c>
      <c r="AF377" s="11">
        <v>19.728000000000002</v>
      </c>
      <c r="AG377" s="8">
        <f t="shared" si="74"/>
        <v>78.912000000000006</v>
      </c>
      <c r="AH377" s="8">
        <f t="shared" si="77"/>
        <v>19.728000000000002</v>
      </c>
      <c r="AI377" s="8">
        <f t="shared" si="75"/>
        <v>78.912000000000006</v>
      </c>
      <c r="AJ377" s="8">
        <f t="shared" si="76"/>
        <v>1</v>
      </c>
      <c r="AK377" s="8"/>
    </row>
    <row r="378" spans="1:43" x14ac:dyDescent="0.3">
      <c r="A378">
        <v>338</v>
      </c>
      <c r="B378">
        <v>377</v>
      </c>
      <c r="C378" s="2">
        <v>4</v>
      </c>
      <c r="D378" s="6" t="s">
        <v>894</v>
      </c>
      <c r="E378">
        <v>1</v>
      </c>
      <c r="F378" s="2">
        <v>1</v>
      </c>
      <c r="G378" t="s">
        <v>679</v>
      </c>
      <c r="H378">
        <v>1</v>
      </c>
      <c r="I378" s="2">
        <v>2</v>
      </c>
      <c r="J378" t="s">
        <v>706</v>
      </c>
      <c r="K378">
        <v>2</v>
      </c>
      <c r="L378" s="2">
        <v>4</v>
      </c>
      <c r="M378" t="str">
        <f t="shared" si="78"/>
        <v>T-113218_Standard</v>
      </c>
      <c r="N378">
        <f t="shared" si="79"/>
        <v>2</v>
      </c>
      <c r="U378" s="2">
        <f t="shared" si="73"/>
        <v>4</v>
      </c>
      <c r="V378" s="1" t="s">
        <v>8</v>
      </c>
      <c r="W378" s="1" t="s">
        <v>721</v>
      </c>
      <c r="X378" s="1" t="s">
        <v>108</v>
      </c>
      <c r="Y378" s="1">
        <v>2</v>
      </c>
      <c r="Z378" s="1" t="s">
        <v>876</v>
      </c>
      <c r="AA378" s="1" t="s">
        <v>131</v>
      </c>
      <c r="AB378" s="38">
        <v>20</v>
      </c>
      <c r="AC378" s="38">
        <v>180</v>
      </c>
      <c r="AD378" s="38">
        <v>730</v>
      </c>
      <c r="AE378" s="15" t="s">
        <v>130</v>
      </c>
      <c r="AF378" s="11">
        <v>21.024000000000001</v>
      </c>
      <c r="AG378" s="8">
        <f t="shared" si="74"/>
        <v>84.096000000000004</v>
      </c>
      <c r="AH378" s="8">
        <f t="shared" si="77"/>
        <v>21.024000000000001</v>
      </c>
      <c r="AI378" s="8">
        <f t="shared" si="75"/>
        <v>84.096000000000004</v>
      </c>
      <c r="AJ378" s="8">
        <f t="shared" si="76"/>
        <v>1</v>
      </c>
      <c r="AK378" s="8"/>
    </row>
    <row r="379" spans="1:43" x14ac:dyDescent="0.3">
      <c r="A379">
        <v>339</v>
      </c>
      <c r="B379">
        <v>378</v>
      </c>
      <c r="C379" s="2">
        <v>4</v>
      </c>
      <c r="D379" s="6" t="s">
        <v>894</v>
      </c>
      <c r="E379">
        <v>1</v>
      </c>
      <c r="F379" s="2">
        <v>1</v>
      </c>
      <c r="G379" t="s">
        <v>679</v>
      </c>
      <c r="H379">
        <v>1</v>
      </c>
      <c r="I379" s="2">
        <v>2</v>
      </c>
      <c r="J379" t="s">
        <v>706</v>
      </c>
      <c r="K379">
        <v>2</v>
      </c>
      <c r="L379" s="2">
        <v>5</v>
      </c>
      <c r="M379" t="str">
        <f t="shared" si="78"/>
        <v>T-113220_Standard</v>
      </c>
      <c r="N379">
        <f t="shared" si="79"/>
        <v>2</v>
      </c>
      <c r="U379" s="2">
        <f t="shared" si="73"/>
        <v>4</v>
      </c>
      <c r="V379" s="1" t="s">
        <v>9</v>
      </c>
      <c r="W379" s="1" t="s">
        <v>722</v>
      </c>
      <c r="X379" s="1" t="s">
        <v>108</v>
      </c>
      <c r="Y379" s="1">
        <v>2</v>
      </c>
      <c r="Z379" s="1" t="s">
        <v>876</v>
      </c>
      <c r="AA379" s="1" t="s">
        <v>131</v>
      </c>
      <c r="AB379" s="38">
        <v>20</v>
      </c>
      <c r="AC379" s="38">
        <v>180</v>
      </c>
      <c r="AD379" s="38">
        <v>730</v>
      </c>
      <c r="AE379" s="15" t="s">
        <v>130</v>
      </c>
      <c r="AF379" s="11">
        <v>21.024000000000001</v>
      </c>
      <c r="AG379" s="8">
        <f t="shared" si="74"/>
        <v>84.096000000000004</v>
      </c>
      <c r="AH379" s="8">
        <f t="shared" si="77"/>
        <v>21.024000000000001</v>
      </c>
      <c r="AI379" s="8">
        <f t="shared" si="75"/>
        <v>84.096000000000004</v>
      </c>
      <c r="AJ379" s="8">
        <f t="shared" si="76"/>
        <v>1</v>
      </c>
      <c r="AK379" s="8"/>
    </row>
    <row r="380" spans="1:43" x14ac:dyDescent="0.3">
      <c r="A380">
        <v>314</v>
      </c>
      <c r="B380">
        <v>379</v>
      </c>
      <c r="C380" s="2">
        <v>4</v>
      </c>
      <c r="D380" s="6" t="s">
        <v>894</v>
      </c>
      <c r="E380">
        <v>1</v>
      </c>
      <c r="F380" s="2">
        <v>1</v>
      </c>
      <c r="G380" t="s">
        <v>679</v>
      </c>
      <c r="H380">
        <v>1</v>
      </c>
      <c r="I380" s="2">
        <v>1</v>
      </c>
      <c r="J380" t="s">
        <v>680</v>
      </c>
      <c r="K380">
        <v>2</v>
      </c>
      <c r="L380" s="2">
        <v>1</v>
      </c>
      <c r="M380" t="str">
        <f t="shared" si="78"/>
        <v>T-113149_Standard</v>
      </c>
      <c r="N380">
        <f t="shared" si="79"/>
        <v>2</v>
      </c>
      <c r="U380" s="2">
        <f t="shared" si="73"/>
        <v>4</v>
      </c>
      <c r="V380" s="1" t="s">
        <v>138</v>
      </c>
      <c r="W380" s="1" t="s">
        <v>681</v>
      </c>
      <c r="X380" s="1" t="s">
        <v>108</v>
      </c>
      <c r="Y380" s="1">
        <v>2</v>
      </c>
      <c r="Z380" s="1" t="s">
        <v>876</v>
      </c>
      <c r="AA380" s="1" t="s">
        <v>131</v>
      </c>
      <c r="AB380" s="38">
        <v>20</v>
      </c>
      <c r="AC380" s="38">
        <v>190</v>
      </c>
      <c r="AD380" s="38">
        <v>200</v>
      </c>
      <c r="AE380" s="15" t="s">
        <v>130</v>
      </c>
      <c r="AF380" s="11">
        <v>5.79</v>
      </c>
      <c r="AG380" s="8">
        <f t="shared" si="74"/>
        <v>23.16</v>
      </c>
      <c r="AH380" s="8">
        <f t="shared" si="77"/>
        <v>6.08</v>
      </c>
      <c r="AI380" s="8">
        <f t="shared" si="75"/>
        <v>24.32</v>
      </c>
      <c r="AJ380" s="8">
        <f t="shared" si="76"/>
        <v>1.0500863557858378</v>
      </c>
      <c r="AK380" s="8"/>
      <c r="AL380" s="12"/>
      <c r="AN380" s="30" t="s">
        <v>884</v>
      </c>
      <c r="AQ380" s="30" t="s">
        <v>884</v>
      </c>
    </row>
    <row r="381" spans="1:43" x14ac:dyDescent="0.3">
      <c r="A381">
        <v>336</v>
      </c>
      <c r="B381">
        <v>380</v>
      </c>
      <c r="C381" s="2">
        <v>4</v>
      </c>
      <c r="D381" s="6" t="s">
        <v>894</v>
      </c>
      <c r="E381">
        <v>1</v>
      </c>
      <c r="F381" s="2">
        <v>1</v>
      </c>
      <c r="G381" t="s">
        <v>679</v>
      </c>
      <c r="H381">
        <v>1</v>
      </c>
      <c r="I381" s="2">
        <v>2</v>
      </c>
      <c r="J381" t="s">
        <v>706</v>
      </c>
      <c r="K381">
        <v>2</v>
      </c>
      <c r="L381" s="2">
        <v>2</v>
      </c>
      <c r="M381" t="str">
        <f t="shared" si="78"/>
        <v>T-113225_Standard</v>
      </c>
      <c r="N381">
        <f t="shared" si="79"/>
        <v>2</v>
      </c>
      <c r="U381" s="2">
        <f t="shared" si="73"/>
        <v>4</v>
      </c>
      <c r="V381" s="1" t="s">
        <v>6</v>
      </c>
      <c r="W381" s="1" t="s">
        <v>719</v>
      </c>
      <c r="X381" s="1" t="s">
        <v>108</v>
      </c>
      <c r="Y381" s="1">
        <v>2</v>
      </c>
      <c r="Z381" s="1" t="s">
        <v>876</v>
      </c>
      <c r="AA381" s="1" t="s">
        <v>131</v>
      </c>
      <c r="AB381" s="38">
        <v>20</v>
      </c>
      <c r="AC381" s="38">
        <v>190</v>
      </c>
      <c r="AD381" s="38">
        <v>200</v>
      </c>
      <c r="AE381" s="15" t="s">
        <v>130</v>
      </c>
      <c r="AF381" s="11">
        <v>5.79</v>
      </c>
      <c r="AG381" s="8">
        <f t="shared" si="74"/>
        <v>23.16</v>
      </c>
      <c r="AH381" s="8">
        <f t="shared" si="77"/>
        <v>6.08</v>
      </c>
      <c r="AI381" s="8">
        <f t="shared" si="75"/>
        <v>24.32</v>
      </c>
      <c r="AJ381" s="8">
        <f t="shared" si="76"/>
        <v>1.0500863557858378</v>
      </c>
      <c r="AK381" s="8"/>
      <c r="AL381" s="12"/>
      <c r="AN381" s="30" t="s">
        <v>884</v>
      </c>
      <c r="AQ381" s="30" t="s">
        <v>884</v>
      </c>
    </row>
    <row r="382" spans="1:43" x14ac:dyDescent="0.3">
      <c r="A382">
        <v>510</v>
      </c>
      <c r="B382">
        <v>381</v>
      </c>
      <c r="C382" s="2">
        <v>5</v>
      </c>
      <c r="D382" s="6" t="s">
        <v>1040</v>
      </c>
      <c r="E382">
        <v>1</v>
      </c>
      <c r="F382" s="2">
        <v>1</v>
      </c>
      <c r="G382" t="s">
        <v>901</v>
      </c>
      <c r="H382">
        <v>3</v>
      </c>
      <c r="I382" s="2">
        <v>3</v>
      </c>
      <c r="J382" t="s">
        <v>982</v>
      </c>
      <c r="K382">
        <v>4</v>
      </c>
      <c r="L382" s="2">
        <v>1</v>
      </c>
      <c r="M382" t="s">
        <v>983</v>
      </c>
      <c r="N382">
        <v>1</v>
      </c>
      <c r="O382" s="2">
        <v>3</v>
      </c>
      <c r="P382" t="s">
        <v>990</v>
      </c>
      <c r="Q382">
        <v>1</v>
      </c>
      <c r="R382" s="2">
        <v>1</v>
      </c>
      <c r="S382" t="str">
        <f>W382</f>
        <v>T-112679_Standard</v>
      </c>
      <c r="T382">
        <f>Y382</f>
        <v>1</v>
      </c>
      <c r="U382" s="2">
        <f t="shared" si="73"/>
        <v>12</v>
      </c>
      <c r="V382" s="12" t="s">
        <v>991</v>
      </c>
      <c r="W382" s="12" t="s">
        <v>992</v>
      </c>
      <c r="X382" s="12" t="s">
        <v>108</v>
      </c>
      <c r="Y382" s="12">
        <v>1</v>
      </c>
      <c r="Z382" s="12" t="s">
        <v>131</v>
      </c>
      <c r="AA382" s="17" t="s">
        <v>131</v>
      </c>
      <c r="AB382" s="37">
        <v>45</v>
      </c>
      <c r="AC382" s="37">
        <v>520</v>
      </c>
      <c r="AD382" s="37">
        <v>520</v>
      </c>
      <c r="AE382" s="33" t="s">
        <v>130</v>
      </c>
      <c r="AF382" s="11">
        <v>28.792000000000002</v>
      </c>
      <c r="AG382" s="8">
        <f t="shared" si="74"/>
        <v>345.50400000000002</v>
      </c>
      <c r="AH382" s="8">
        <f t="shared" si="77"/>
        <v>97.343999999999994</v>
      </c>
      <c r="AI382" s="8">
        <f t="shared" si="75"/>
        <v>1168.1279999999999</v>
      </c>
      <c r="AJ382" s="8">
        <f t="shared" si="76"/>
        <v>3.3809391497638228</v>
      </c>
      <c r="AK382" s="8"/>
      <c r="AL382" s="12"/>
      <c r="AO382" s="6" t="s">
        <v>657</v>
      </c>
      <c r="AQ382" s="30" t="s">
        <v>993</v>
      </c>
    </row>
    <row r="383" spans="1:43" x14ac:dyDescent="0.3">
      <c r="A383">
        <v>260</v>
      </c>
      <c r="B383">
        <v>382</v>
      </c>
      <c r="C383" s="2">
        <v>3</v>
      </c>
      <c r="D383" s="6" t="s">
        <v>613</v>
      </c>
      <c r="E383">
        <v>1</v>
      </c>
      <c r="F383" s="2" t="s">
        <v>460</v>
      </c>
      <c r="G383" t="s">
        <v>461</v>
      </c>
      <c r="H383">
        <v>3</v>
      </c>
      <c r="I383" s="2">
        <v>4</v>
      </c>
      <c r="J383" t="s">
        <v>512</v>
      </c>
      <c r="K383">
        <v>1</v>
      </c>
      <c r="L383" s="2">
        <v>1</v>
      </c>
      <c r="M383" t="s">
        <v>513</v>
      </c>
      <c r="N383">
        <v>1</v>
      </c>
      <c r="O383" s="2">
        <v>2</v>
      </c>
      <c r="P383" t="str">
        <f>W383</f>
        <v>T-114512_Standard</v>
      </c>
      <c r="Q383">
        <f>Y383</f>
        <v>1</v>
      </c>
      <c r="U383" s="2">
        <f t="shared" si="73"/>
        <v>3</v>
      </c>
      <c r="V383" s="12" t="s">
        <v>516</v>
      </c>
      <c r="W383" s="12" t="s">
        <v>517</v>
      </c>
      <c r="X383" s="1" t="s">
        <v>108</v>
      </c>
      <c r="Y383" s="1">
        <v>1</v>
      </c>
      <c r="Z383" s="1" t="s">
        <v>611</v>
      </c>
      <c r="AA383" s="1" t="s">
        <v>664</v>
      </c>
      <c r="AB383" s="37"/>
      <c r="AC383" s="37"/>
      <c r="AD383" s="37">
        <v>160</v>
      </c>
      <c r="AE383" s="15" t="s">
        <v>130</v>
      </c>
      <c r="AF383" s="11">
        <v>0.128</v>
      </c>
      <c r="AG383" s="8">
        <f t="shared" si="74"/>
        <v>0.38400000000000001</v>
      </c>
      <c r="AH383" s="8">
        <f>0.79*AD383/1000</f>
        <v>0.12640000000000001</v>
      </c>
      <c r="AI383" s="8">
        <f t="shared" si="75"/>
        <v>0.37920000000000004</v>
      </c>
      <c r="AJ383" s="8">
        <f t="shared" si="76"/>
        <v>0.98750000000000004</v>
      </c>
      <c r="AK383" s="8"/>
      <c r="AL383" s="12"/>
    </row>
    <row r="384" spans="1:43" x14ac:dyDescent="0.3">
      <c r="A384">
        <v>299</v>
      </c>
      <c r="B384">
        <v>383</v>
      </c>
      <c r="C384" s="2">
        <v>3</v>
      </c>
      <c r="D384" s="6" t="s">
        <v>613</v>
      </c>
      <c r="E384">
        <v>1</v>
      </c>
      <c r="F384" s="2" t="s">
        <v>547</v>
      </c>
      <c r="G384" t="s">
        <v>548</v>
      </c>
      <c r="H384">
        <v>1</v>
      </c>
      <c r="I384" s="2">
        <v>4</v>
      </c>
      <c r="J384" t="s">
        <v>575</v>
      </c>
      <c r="K384">
        <v>1</v>
      </c>
      <c r="L384" s="2">
        <v>1</v>
      </c>
      <c r="M384" t="s">
        <v>513</v>
      </c>
      <c r="N384">
        <v>1</v>
      </c>
      <c r="O384" s="2">
        <v>2</v>
      </c>
      <c r="P384" t="str">
        <f>W384</f>
        <v>T-114512_Standard</v>
      </c>
      <c r="Q384">
        <f>Y384</f>
        <v>1</v>
      </c>
      <c r="U384" s="2">
        <f t="shared" si="73"/>
        <v>1</v>
      </c>
      <c r="V384" s="12" t="s">
        <v>577</v>
      </c>
      <c r="W384" s="12" t="s">
        <v>517</v>
      </c>
      <c r="X384" s="1" t="s">
        <v>108</v>
      </c>
      <c r="Y384" s="1">
        <v>1</v>
      </c>
      <c r="Z384" s="1" t="s">
        <v>611</v>
      </c>
      <c r="AA384" s="1" t="s">
        <v>664</v>
      </c>
      <c r="AB384" s="37"/>
      <c r="AC384" s="37"/>
      <c r="AD384" s="37">
        <v>160</v>
      </c>
      <c r="AE384" s="15" t="s">
        <v>130</v>
      </c>
      <c r="AF384" s="11">
        <v>0.128</v>
      </c>
      <c r="AG384" s="8">
        <f t="shared" si="74"/>
        <v>0.128</v>
      </c>
      <c r="AH384" s="8">
        <f>0.79*AD384/1000</f>
        <v>0.12640000000000001</v>
      </c>
      <c r="AI384" s="8">
        <f t="shared" si="75"/>
        <v>0.12640000000000001</v>
      </c>
      <c r="AJ384" s="8">
        <f t="shared" si="76"/>
        <v>0.98750000000000004</v>
      </c>
      <c r="AK384" s="8"/>
      <c r="AL384" s="12"/>
    </row>
    <row r="385" spans="1:43" x14ac:dyDescent="0.3">
      <c r="A385">
        <v>431</v>
      </c>
      <c r="B385">
        <v>384</v>
      </c>
      <c r="C385" s="2">
        <v>4</v>
      </c>
      <c r="D385" s="6" t="s">
        <v>894</v>
      </c>
      <c r="E385">
        <v>1</v>
      </c>
      <c r="F385" s="2">
        <v>3</v>
      </c>
      <c r="G385" t="s">
        <v>747</v>
      </c>
      <c r="H385">
        <v>3</v>
      </c>
      <c r="I385" s="2">
        <v>2</v>
      </c>
      <c r="J385" t="s">
        <v>461</v>
      </c>
      <c r="K385">
        <v>1</v>
      </c>
      <c r="L385" s="2">
        <v>4</v>
      </c>
      <c r="M385" t="s">
        <v>512</v>
      </c>
      <c r="N385">
        <v>1</v>
      </c>
      <c r="O385" s="2">
        <v>1</v>
      </c>
      <c r="P385" t="s">
        <v>513</v>
      </c>
      <c r="Q385">
        <v>1</v>
      </c>
      <c r="R385" s="2">
        <v>2</v>
      </c>
      <c r="S385" t="str">
        <f>W385</f>
        <v>T-114512_Standard</v>
      </c>
      <c r="T385">
        <f>Y385</f>
        <v>1</v>
      </c>
      <c r="U385" s="2">
        <f t="shared" si="73"/>
        <v>3</v>
      </c>
      <c r="V385" s="1" t="s">
        <v>862</v>
      </c>
      <c r="W385" s="1" t="s">
        <v>517</v>
      </c>
      <c r="X385" s="1" t="s">
        <v>108</v>
      </c>
      <c r="Y385" s="1">
        <v>1</v>
      </c>
      <c r="Z385" s="12"/>
      <c r="AA385" s="17" t="s">
        <v>664</v>
      </c>
      <c r="AB385" s="37"/>
      <c r="AC385" s="37"/>
      <c r="AD385" s="37">
        <v>160</v>
      </c>
      <c r="AE385" s="33" t="s">
        <v>130</v>
      </c>
      <c r="AF385" s="11">
        <v>0.128</v>
      </c>
      <c r="AG385" s="8">
        <f t="shared" si="74"/>
        <v>0.38400000000000001</v>
      </c>
      <c r="AH385" s="8">
        <f>0.79*AD385/1000</f>
        <v>0.12640000000000001</v>
      </c>
      <c r="AI385" s="8">
        <f t="shared" si="75"/>
        <v>0.37920000000000004</v>
      </c>
      <c r="AJ385" s="8">
        <f t="shared" si="76"/>
        <v>0.98750000000000004</v>
      </c>
      <c r="AK385" s="8"/>
      <c r="AL385" s="12"/>
    </row>
    <row r="386" spans="1:43" x14ac:dyDescent="0.3">
      <c r="A386">
        <v>494</v>
      </c>
      <c r="B386">
        <v>385</v>
      </c>
      <c r="C386" s="2">
        <v>5</v>
      </c>
      <c r="D386" s="6" t="s">
        <v>1040</v>
      </c>
      <c r="E386">
        <v>1</v>
      </c>
      <c r="F386" s="2">
        <v>1</v>
      </c>
      <c r="G386" t="s">
        <v>901</v>
      </c>
      <c r="H386">
        <v>3</v>
      </c>
      <c r="I386" s="2">
        <v>2</v>
      </c>
      <c r="J386" t="s">
        <v>461</v>
      </c>
      <c r="K386">
        <v>1</v>
      </c>
      <c r="L386" s="2">
        <v>4</v>
      </c>
      <c r="M386" t="s">
        <v>512</v>
      </c>
      <c r="N386">
        <v>1</v>
      </c>
      <c r="O386" s="2">
        <v>1</v>
      </c>
      <c r="P386" t="s">
        <v>513</v>
      </c>
      <c r="Q386">
        <v>1</v>
      </c>
      <c r="R386" s="2">
        <v>2</v>
      </c>
      <c r="S386" t="str">
        <f>W386</f>
        <v>T-114512_Standard</v>
      </c>
      <c r="T386">
        <f>Y386</f>
        <v>1</v>
      </c>
      <c r="U386" s="2">
        <f t="shared" si="73"/>
        <v>3</v>
      </c>
      <c r="V386" s="12" t="s">
        <v>968</v>
      </c>
      <c r="W386" s="12" t="s">
        <v>517</v>
      </c>
      <c r="X386" s="12" t="s">
        <v>108</v>
      </c>
      <c r="Y386" s="12">
        <v>1</v>
      </c>
      <c r="Z386" s="12"/>
      <c r="AA386" s="17" t="s">
        <v>664</v>
      </c>
      <c r="AB386" s="37"/>
      <c r="AC386" s="37"/>
      <c r="AD386" s="37">
        <v>160</v>
      </c>
      <c r="AE386" s="33" t="s">
        <v>130</v>
      </c>
      <c r="AF386" s="11">
        <v>0.128</v>
      </c>
      <c r="AG386" s="8">
        <f t="shared" si="74"/>
        <v>0.38400000000000001</v>
      </c>
      <c r="AH386" s="8">
        <f>0.79*AD386/1000</f>
        <v>0.12640000000000001</v>
      </c>
      <c r="AI386" s="8">
        <f t="shared" si="75"/>
        <v>0.37920000000000004</v>
      </c>
      <c r="AJ386" s="8">
        <f t="shared" si="76"/>
        <v>0.98750000000000004</v>
      </c>
      <c r="AK386" s="8"/>
    </row>
    <row r="387" spans="1:43" x14ac:dyDescent="0.3">
      <c r="A387">
        <v>240</v>
      </c>
      <c r="B387">
        <v>386</v>
      </c>
      <c r="C387" s="2">
        <v>3</v>
      </c>
      <c r="D387" s="6" t="s">
        <v>613</v>
      </c>
      <c r="E387">
        <v>1</v>
      </c>
      <c r="F387" s="2" t="s">
        <v>460</v>
      </c>
      <c r="G387" t="s">
        <v>461</v>
      </c>
      <c r="H387">
        <v>3</v>
      </c>
      <c r="I387" s="2">
        <v>1</v>
      </c>
      <c r="J387" t="s">
        <v>462</v>
      </c>
      <c r="K387">
        <v>1</v>
      </c>
      <c r="L387" s="2">
        <v>1</v>
      </c>
      <c r="M387" t="s">
        <v>463</v>
      </c>
      <c r="N387">
        <v>1</v>
      </c>
      <c r="O387" s="2">
        <v>5</v>
      </c>
      <c r="P387" t="str">
        <f>W387</f>
        <v>T-114489_Standard</v>
      </c>
      <c r="Q387">
        <f>Y387</f>
        <v>1</v>
      </c>
      <c r="U387" s="2">
        <f t="shared" si="73"/>
        <v>3</v>
      </c>
      <c r="V387" s="12" t="s">
        <v>472</v>
      </c>
      <c r="W387" s="12" t="s">
        <v>473</v>
      </c>
      <c r="X387" s="1" t="s">
        <v>108</v>
      </c>
      <c r="Y387" s="1">
        <v>1</v>
      </c>
      <c r="Z387" s="1" t="s">
        <v>605</v>
      </c>
      <c r="AA387" s="1" t="s">
        <v>661</v>
      </c>
      <c r="AB387" s="37"/>
      <c r="AC387" s="37"/>
      <c r="AD387" s="37">
        <v>25</v>
      </c>
      <c r="AE387" s="15" t="s">
        <v>130</v>
      </c>
      <c r="AF387" s="11">
        <v>4.5999999999999999E-2</v>
      </c>
      <c r="AG387" s="8">
        <f t="shared" si="74"/>
        <v>0.13800000000000001</v>
      </c>
      <c r="AH387" s="8">
        <f t="shared" ref="AH387:AH399" si="80">2.46*AD387/1000</f>
        <v>6.1499999999999999E-2</v>
      </c>
      <c r="AI387" s="8">
        <f t="shared" si="75"/>
        <v>0.1845</v>
      </c>
      <c r="AJ387" s="8">
        <f t="shared" si="76"/>
        <v>1.3369565217391304</v>
      </c>
      <c r="AK387" s="8"/>
      <c r="AO387" t="s">
        <v>657</v>
      </c>
      <c r="AQ387" s="30" t="s">
        <v>635</v>
      </c>
    </row>
    <row r="388" spans="1:43" x14ac:dyDescent="0.3">
      <c r="A388">
        <v>246</v>
      </c>
      <c r="B388">
        <v>387</v>
      </c>
      <c r="C388" s="2">
        <v>3</v>
      </c>
      <c r="D388" s="6" t="s">
        <v>613</v>
      </c>
      <c r="E388">
        <v>1</v>
      </c>
      <c r="F388" s="2" t="s">
        <v>460</v>
      </c>
      <c r="G388" t="s">
        <v>461</v>
      </c>
      <c r="H388">
        <v>3</v>
      </c>
      <c r="I388" s="2">
        <v>1</v>
      </c>
      <c r="J388" t="s">
        <v>462</v>
      </c>
      <c r="K388">
        <v>1</v>
      </c>
      <c r="L388" s="2">
        <v>2</v>
      </c>
      <c r="M388" t="s">
        <v>475</v>
      </c>
      <c r="N388">
        <v>1</v>
      </c>
      <c r="O388" s="2">
        <v>5</v>
      </c>
      <c r="P388" t="str">
        <f>W388</f>
        <v>T-114489_Standard</v>
      </c>
      <c r="Q388">
        <f>Y388</f>
        <v>1</v>
      </c>
      <c r="U388" s="2">
        <f t="shared" si="73"/>
        <v>3</v>
      </c>
      <c r="V388" s="12" t="s">
        <v>484</v>
      </c>
      <c r="W388" s="12" t="s">
        <v>473</v>
      </c>
      <c r="X388" s="1" t="s">
        <v>108</v>
      </c>
      <c r="Y388" s="1">
        <v>1</v>
      </c>
      <c r="Z388" s="1" t="s">
        <v>605</v>
      </c>
      <c r="AA388" s="1" t="s">
        <v>661</v>
      </c>
      <c r="AB388" s="37"/>
      <c r="AC388" s="37"/>
      <c r="AD388" s="37">
        <v>25</v>
      </c>
      <c r="AE388" s="15" t="s">
        <v>130</v>
      </c>
      <c r="AF388" s="11">
        <v>4.5999999999999999E-2</v>
      </c>
      <c r="AG388" s="8">
        <f t="shared" si="74"/>
        <v>0.13800000000000001</v>
      </c>
      <c r="AH388" s="8">
        <f t="shared" si="80"/>
        <v>6.1499999999999999E-2</v>
      </c>
      <c r="AI388" s="8">
        <f t="shared" si="75"/>
        <v>0.1845</v>
      </c>
      <c r="AJ388" s="8">
        <f t="shared" si="76"/>
        <v>1.3369565217391304</v>
      </c>
      <c r="AK388" s="8"/>
      <c r="AO388" t="s">
        <v>657</v>
      </c>
      <c r="AQ388" s="30" t="s">
        <v>635</v>
      </c>
    </row>
    <row r="389" spans="1:43" x14ac:dyDescent="0.3">
      <c r="A389">
        <v>279</v>
      </c>
      <c r="B389">
        <v>388</v>
      </c>
      <c r="C389" s="2">
        <v>3</v>
      </c>
      <c r="D389" s="6" t="s">
        <v>613</v>
      </c>
      <c r="E389">
        <v>1</v>
      </c>
      <c r="F389" s="2" t="s">
        <v>547</v>
      </c>
      <c r="G389" t="s">
        <v>548</v>
      </c>
      <c r="H389">
        <v>1</v>
      </c>
      <c r="I389" s="2">
        <v>1</v>
      </c>
      <c r="J389" t="s">
        <v>549</v>
      </c>
      <c r="K389">
        <v>1</v>
      </c>
      <c r="L389" s="2">
        <v>1</v>
      </c>
      <c r="M389" t="s">
        <v>550</v>
      </c>
      <c r="N389">
        <v>1</v>
      </c>
      <c r="O389" s="2">
        <v>5</v>
      </c>
      <c r="P389" t="str">
        <f>W389</f>
        <v>T-114489_Standard</v>
      </c>
      <c r="Q389">
        <f>Y389</f>
        <v>1</v>
      </c>
      <c r="U389" s="2">
        <f t="shared" si="73"/>
        <v>1</v>
      </c>
      <c r="V389" s="12" t="s">
        <v>555</v>
      </c>
      <c r="W389" s="12" t="s">
        <v>473</v>
      </c>
      <c r="X389" s="1" t="s">
        <v>108</v>
      </c>
      <c r="Y389" s="1">
        <v>1</v>
      </c>
      <c r="Z389" s="1" t="s">
        <v>605</v>
      </c>
      <c r="AA389" s="1" t="s">
        <v>661</v>
      </c>
      <c r="AB389" s="37"/>
      <c r="AC389" s="37"/>
      <c r="AD389" s="37">
        <v>25</v>
      </c>
      <c r="AE389" s="15" t="s">
        <v>130</v>
      </c>
      <c r="AF389" s="11">
        <v>4.5999999999999999E-2</v>
      </c>
      <c r="AG389" s="8">
        <f t="shared" si="74"/>
        <v>4.5999999999999999E-2</v>
      </c>
      <c r="AH389" s="8">
        <f t="shared" si="80"/>
        <v>6.1499999999999999E-2</v>
      </c>
      <c r="AI389" s="8">
        <f t="shared" si="75"/>
        <v>6.1499999999999999E-2</v>
      </c>
      <c r="AJ389" s="8">
        <f t="shared" si="76"/>
        <v>1.3369565217391304</v>
      </c>
      <c r="AK389" s="8"/>
      <c r="AO389" t="s">
        <v>657</v>
      </c>
      <c r="AQ389" s="30" t="s">
        <v>635</v>
      </c>
    </row>
    <row r="390" spans="1:43" x14ac:dyDescent="0.3">
      <c r="A390">
        <v>285</v>
      </c>
      <c r="B390">
        <v>389</v>
      </c>
      <c r="C390" s="2">
        <v>3</v>
      </c>
      <c r="D390" s="6" t="s">
        <v>613</v>
      </c>
      <c r="E390">
        <v>1</v>
      </c>
      <c r="F390" s="2" t="s">
        <v>547</v>
      </c>
      <c r="G390" t="s">
        <v>548</v>
      </c>
      <c r="H390">
        <v>1</v>
      </c>
      <c r="I390" s="2">
        <v>1</v>
      </c>
      <c r="J390" t="s">
        <v>549</v>
      </c>
      <c r="K390">
        <v>1</v>
      </c>
      <c r="L390" s="2">
        <v>2</v>
      </c>
      <c r="M390" t="s">
        <v>557</v>
      </c>
      <c r="N390">
        <v>1</v>
      </c>
      <c r="O390" s="2">
        <v>5</v>
      </c>
      <c r="P390" t="str">
        <f>W390</f>
        <v>T-114489_Standard</v>
      </c>
      <c r="Q390">
        <f>Y390</f>
        <v>1</v>
      </c>
      <c r="U390" s="2">
        <f t="shared" si="73"/>
        <v>1</v>
      </c>
      <c r="V390" s="12" t="s">
        <v>562</v>
      </c>
      <c r="W390" s="12" t="s">
        <v>473</v>
      </c>
      <c r="X390" s="1" t="s">
        <v>108</v>
      </c>
      <c r="Y390" s="1">
        <v>1</v>
      </c>
      <c r="Z390" s="1" t="s">
        <v>605</v>
      </c>
      <c r="AA390" s="1" t="s">
        <v>661</v>
      </c>
      <c r="AB390" s="37"/>
      <c r="AC390" s="37"/>
      <c r="AD390" s="37">
        <v>25</v>
      </c>
      <c r="AE390" s="15" t="s">
        <v>130</v>
      </c>
      <c r="AF390" s="11">
        <v>4.5999999999999999E-2</v>
      </c>
      <c r="AG390" s="8">
        <f t="shared" si="74"/>
        <v>4.5999999999999999E-2</v>
      </c>
      <c r="AH390" s="8">
        <f t="shared" si="80"/>
        <v>6.1499999999999999E-2</v>
      </c>
      <c r="AI390" s="8">
        <f t="shared" si="75"/>
        <v>6.1499999999999999E-2</v>
      </c>
      <c r="AJ390" s="8">
        <f t="shared" si="76"/>
        <v>1.3369565217391304</v>
      </c>
      <c r="AK390" s="8"/>
      <c r="AO390" t="s">
        <v>657</v>
      </c>
      <c r="AQ390" s="30" t="s">
        <v>635</v>
      </c>
    </row>
    <row r="391" spans="1:43" x14ac:dyDescent="0.3">
      <c r="A391">
        <v>411</v>
      </c>
      <c r="B391">
        <v>390</v>
      </c>
      <c r="C391" s="2">
        <v>4</v>
      </c>
      <c r="D391" s="6" t="s">
        <v>894</v>
      </c>
      <c r="E391">
        <v>1</v>
      </c>
      <c r="F391" s="2">
        <v>3</v>
      </c>
      <c r="G391" t="s">
        <v>747</v>
      </c>
      <c r="H391">
        <v>3</v>
      </c>
      <c r="I391" s="2">
        <v>2</v>
      </c>
      <c r="J391" t="s">
        <v>461</v>
      </c>
      <c r="K391">
        <v>1</v>
      </c>
      <c r="L391" s="2">
        <v>1</v>
      </c>
      <c r="M391" t="s">
        <v>462</v>
      </c>
      <c r="N391">
        <v>1</v>
      </c>
      <c r="O391" s="2">
        <v>1</v>
      </c>
      <c r="P391" t="s">
        <v>463</v>
      </c>
      <c r="Q391">
        <v>1</v>
      </c>
      <c r="R391" s="2">
        <v>5</v>
      </c>
      <c r="S391" t="str">
        <f>W391</f>
        <v>T-114489_Standard</v>
      </c>
      <c r="T391">
        <f>Y391</f>
        <v>1</v>
      </c>
      <c r="U391" s="2">
        <f t="shared" si="73"/>
        <v>3</v>
      </c>
      <c r="V391" s="1" t="s">
        <v>842</v>
      </c>
      <c r="W391" s="1" t="s">
        <v>473</v>
      </c>
      <c r="X391" s="1" t="s">
        <v>108</v>
      </c>
      <c r="Y391" s="1">
        <v>1</v>
      </c>
      <c r="Z391" s="12"/>
      <c r="AA391" s="17" t="s">
        <v>661</v>
      </c>
      <c r="AB391" s="37"/>
      <c r="AC391" s="37"/>
      <c r="AD391" s="37">
        <v>25</v>
      </c>
      <c r="AE391" s="33" t="s">
        <v>130</v>
      </c>
      <c r="AF391" s="11">
        <v>4.5999999999999999E-2</v>
      </c>
      <c r="AG391" s="8">
        <f t="shared" si="74"/>
        <v>0.13800000000000001</v>
      </c>
      <c r="AH391" s="8">
        <f t="shared" si="80"/>
        <v>6.1499999999999999E-2</v>
      </c>
      <c r="AI391" s="8">
        <f t="shared" si="75"/>
        <v>0.1845</v>
      </c>
      <c r="AJ391" s="8">
        <f t="shared" si="76"/>
        <v>1.3369565217391304</v>
      </c>
      <c r="AK391" s="8"/>
      <c r="AO391" t="s">
        <v>657</v>
      </c>
      <c r="AQ391" s="30" t="s">
        <v>635</v>
      </c>
    </row>
    <row r="392" spans="1:43" x14ac:dyDescent="0.3">
      <c r="A392">
        <v>417</v>
      </c>
      <c r="B392">
        <v>391</v>
      </c>
      <c r="C392" s="2">
        <v>4</v>
      </c>
      <c r="D392" s="6" t="s">
        <v>894</v>
      </c>
      <c r="E392">
        <v>1</v>
      </c>
      <c r="F392" s="2">
        <v>3</v>
      </c>
      <c r="G392" t="s">
        <v>747</v>
      </c>
      <c r="H392">
        <v>3</v>
      </c>
      <c r="I392" s="2">
        <v>2</v>
      </c>
      <c r="J392" t="s">
        <v>461</v>
      </c>
      <c r="K392">
        <v>1</v>
      </c>
      <c r="L392" s="2">
        <v>1</v>
      </c>
      <c r="M392" t="s">
        <v>462</v>
      </c>
      <c r="N392">
        <v>1</v>
      </c>
      <c r="O392" s="2">
        <v>2</v>
      </c>
      <c r="P392" t="s">
        <v>475</v>
      </c>
      <c r="Q392">
        <v>1</v>
      </c>
      <c r="R392" s="2">
        <v>5</v>
      </c>
      <c r="S392" t="str">
        <f>W392</f>
        <v>T-114489_Standard</v>
      </c>
      <c r="T392">
        <f>Y392</f>
        <v>1</v>
      </c>
      <c r="U392" s="2">
        <f t="shared" si="73"/>
        <v>3</v>
      </c>
      <c r="V392" s="1" t="s">
        <v>848</v>
      </c>
      <c r="W392" s="1" t="s">
        <v>473</v>
      </c>
      <c r="X392" s="1" t="s">
        <v>108</v>
      </c>
      <c r="Y392" s="1">
        <v>1</v>
      </c>
      <c r="Z392" s="12"/>
      <c r="AA392" s="17" t="s">
        <v>661</v>
      </c>
      <c r="AB392" s="37"/>
      <c r="AC392" s="37"/>
      <c r="AD392" s="37">
        <v>25</v>
      </c>
      <c r="AE392" s="33" t="s">
        <v>130</v>
      </c>
      <c r="AF392" s="11">
        <v>4.5999999999999999E-2</v>
      </c>
      <c r="AG392" s="8">
        <f t="shared" si="74"/>
        <v>0.13800000000000001</v>
      </c>
      <c r="AH392" s="8">
        <f t="shared" si="80"/>
        <v>6.1499999999999999E-2</v>
      </c>
      <c r="AI392" s="8">
        <f t="shared" si="75"/>
        <v>0.1845</v>
      </c>
      <c r="AJ392" s="8">
        <f t="shared" si="76"/>
        <v>1.3369565217391304</v>
      </c>
      <c r="AK392" s="8"/>
      <c r="AL392" s="12"/>
      <c r="AO392" t="s">
        <v>657</v>
      </c>
      <c r="AQ392" s="30" t="s">
        <v>635</v>
      </c>
    </row>
    <row r="393" spans="1:43" x14ac:dyDescent="0.3">
      <c r="A393">
        <v>474</v>
      </c>
      <c r="B393">
        <v>392</v>
      </c>
      <c r="C393" s="2">
        <v>5</v>
      </c>
      <c r="D393" s="6" t="s">
        <v>1040</v>
      </c>
      <c r="E393">
        <v>1</v>
      </c>
      <c r="F393" s="2">
        <v>1</v>
      </c>
      <c r="G393" t="s">
        <v>901</v>
      </c>
      <c r="H393">
        <v>3</v>
      </c>
      <c r="I393" s="2">
        <v>2</v>
      </c>
      <c r="J393" t="s">
        <v>461</v>
      </c>
      <c r="K393">
        <v>1</v>
      </c>
      <c r="L393" s="2">
        <v>1</v>
      </c>
      <c r="M393" t="s">
        <v>462</v>
      </c>
      <c r="N393">
        <v>1</v>
      </c>
      <c r="O393" s="2">
        <v>1</v>
      </c>
      <c r="P393" t="s">
        <v>463</v>
      </c>
      <c r="Q393">
        <v>1</v>
      </c>
      <c r="R393" s="2">
        <v>5</v>
      </c>
      <c r="S393" t="str">
        <f>W393</f>
        <v>T-114489_Standard</v>
      </c>
      <c r="T393">
        <f>Y393</f>
        <v>1</v>
      </c>
      <c r="U393" s="2">
        <f t="shared" si="73"/>
        <v>3</v>
      </c>
      <c r="V393" s="12" t="s">
        <v>951</v>
      </c>
      <c r="W393" s="12" t="s">
        <v>473</v>
      </c>
      <c r="X393" s="12" t="s">
        <v>108</v>
      </c>
      <c r="Y393" s="12">
        <v>1</v>
      </c>
      <c r="Z393" s="12"/>
      <c r="AA393" s="17" t="s">
        <v>661</v>
      </c>
      <c r="AB393" s="37"/>
      <c r="AC393" s="37"/>
      <c r="AD393" s="37">
        <v>25</v>
      </c>
      <c r="AE393" s="33" t="s">
        <v>130</v>
      </c>
      <c r="AF393" s="11">
        <v>4.5999999999999999E-2</v>
      </c>
      <c r="AG393" s="8">
        <f t="shared" si="74"/>
        <v>0.13800000000000001</v>
      </c>
      <c r="AH393" s="8">
        <f t="shared" si="80"/>
        <v>6.1499999999999999E-2</v>
      </c>
      <c r="AI393" s="8">
        <f t="shared" si="75"/>
        <v>0.1845</v>
      </c>
      <c r="AJ393" s="8">
        <f t="shared" si="76"/>
        <v>1.3369565217391304</v>
      </c>
      <c r="AK393" s="8"/>
      <c r="AL393" s="12"/>
      <c r="AO393" t="s">
        <v>657</v>
      </c>
      <c r="AQ393" s="30" t="s">
        <v>635</v>
      </c>
    </row>
    <row r="394" spans="1:43" x14ac:dyDescent="0.3">
      <c r="A394">
        <v>480</v>
      </c>
      <c r="B394">
        <v>393</v>
      </c>
      <c r="C394" s="2">
        <v>5</v>
      </c>
      <c r="D394" s="6" t="s">
        <v>1040</v>
      </c>
      <c r="E394">
        <v>1</v>
      </c>
      <c r="F394" s="2">
        <v>1</v>
      </c>
      <c r="G394" t="s">
        <v>901</v>
      </c>
      <c r="H394">
        <v>3</v>
      </c>
      <c r="I394" s="2">
        <v>2</v>
      </c>
      <c r="J394" t="s">
        <v>461</v>
      </c>
      <c r="K394">
        <v>1</v>
      </c>
      <c r="L394" s="2">
        <v>1</v>
      </c>
      <c r="M394" t="s">
        <v>462</v>
      </c>
      <c r="N394">
        <v>1</v>
      </c>
      <c r="O394" s="2">
        <v>2</v>
      </c>
      <c r="P394" t="s">
        <v>475</v>
      </c>
      <c r="Q394">
        <v>1</v>
      </c>
      <c r="R394" s="2">
        <v>5</v>
      </c>
      <c r="S394" t="str">
        <f>W394</f>
        <v>T-114489_Standard</v>
      </c>
      <c r="T394">
        <f>Y394</f>
        <v>1</v>
      </c>
      <c r="U394" s="2">
        <f t="shared" si="73"/>
        <v>3</v>
      </c>
      <c r="V394" s="12" t="s">
        <v>957</v>
      </c>
      <c r="W394" s="12" t="s">
        <v>473</v>
      </c>
      <c r="X394" s="12" t="s">
        <v>108</v>
      </c>
      <c r="Y394" s="12">
        <v>1</v>
      </c>
      <c r="Z394" s="12"/>
      <c r="AA394" s="17" t="s">
        <v>661</v>
      </c>
      <c r="AB394" s="37"/>
      <c r="AC394" s="37"/>
      <c r="AD394" s="37">
        <v>25</v>
      </c>
      <c r="AE394" s="33" t="s">
        <v>130</v>
      </c>
      <c r="AF394" s="11">
        <v>4.5999999999999999E-2</v>
      </c>
      <c r="AG394" s="8">
        <f t="shared" si="74"/>
        <v>0.13800000000000001</v>
      </c>
      <c r="AH394" s="8">
        <f t="shared" si="80"/>
        <v>6.1499999999999999E-2</v>
      </c>
      <c r="AI394" s="8">
        <f t="shared" si="75"/>
        <v>0.1845</v>
      </c>
      <c r="AJ394" s="8">
        <f t="shared" si="76"/>
        <v>1.3369565217391304</v>
      </c>
      <c r="AK394" s="8"/>
      <c r="AL394" s="12"/>
      <c r="AO394" t="s">
        <v>657</v>
      </c>
      <c r="AQ394" s="30" t="s">
        <v>635</v>
      </c>
    </row>
    <row r="395" spans="1:43" x14ac:dyDescent="0.3">
      <c r="A395">
        <v>265</v>
      </c>
      <c r="B395">
        <v>394</v>
      </c>
      <c r="C395" s="2">
        <v>3</v>
      </c>
      <c r="D395" s="6" t="s">
        <v>613</v>
      </c>
      <c r="E395">
        <v>1</v>
      </c>
      <c r="F395" s="2" t="s">
        <v>460</v>
      </c>
      <c r="G395" t="s">
        <v>461</v>
      </c>
      <c r="H395">
        <v>3</v>
      </c>
      <c r="I395" s="2">
        <v>5</v>
      </c>
      <c r="J395" t="s">
        <v>524</v>
      </c>
      <c r="K395">
        <v>1</v>
      </c>
      <c r="L395" s="2">
        <v>1</v>
      </c>
      <c r="M395" t="str">
        <f>W395</f>
        <v>T-114506_Standard</v>
      </c>
      <c r="N395">
        <f>Y395</f>
        <v>1</v>
      </c>
      <c r="U395" s="2">
        <f t="shared" si="73"/>
        <v>3</v>
      </c>
      <c r="V395" s="12" t="s">
        <v>525</v>
      </c>
      <c r="W395" s="12" t="s">
        <v>526</v>
      </c>
      <c r="X395" s="1" t="s">
        <v>108</v>
      </c>
      <c r="Y395" s="1">
        <v>1</v>
      </c>
      <c r="Z395" s="1" t="s">
        <v>605</v>
      </c>
      <c r="AA395" s="1" t="s">
        <v>661</v>
      </c>
      <c r="AB395" s="37"/>
      <c r="AC395" s="37"/>
      <c r="AD395" s="37">
        <v>250</v>
      </c>
      <c r="AE395" s="15" t="s">
        <v>130</v>
      </c>
      <c r="AF395" s="11">
        <v>0.624</v>
      </c>
      <c r="AG395" s="8">
        <f t="shared" si="74"/>
        <v>1.8719999999999999</v>
      </c>
      <c r="AH395" s="8">
        <f t="shared" si="80"/>
        <v>0.61499999999999999</v>
      </c>
      <c r="AI395" s="8">
        <f t="shared" si="75"/>
        <v>1.845</v>
      </c>
      <c r="AJ395" s="8">
        <f t="shared" si="76"/>
        <v>0.98557692307692313</v>
      </c>
      <c r="AK395" s="8"/>
      <c r="AL395" s="12"/>
      <c r="AO395" t="s">
        <v>657</v>
      </c>
      <c r="AQ395" s="30" t="s">
        <v>638</v>
      </c>
    </row>
    <row r="396" spans="1:43" x14ac:dyDescent="0.3">
      <c r="A396">
        <v>304</v>
      </c>
      <c r="B396">
        <v>395</v>
      </c>
      <c r="C396" s="2">
        <v>3</v>
      </c>
      <c r="D396" s="6" t="s">
        <v>613</v>
      </c>
      <c r="E396">
        <v>1</v>
      </c>
      <c r="F396" s="2" t="s">
        <v>547</v>
      </c>
      <c r="G396" t="s">
        <v>548</v>
      </c>
      <c r="H396">
        <v>1</v>
      </c>
      <c r="I396" s="2">
        <v>5</v>
      </c>
      <c r="J396" t="s">
        <v>524</v>
      </c>
      <c r="K396">
        <v>1</v>
      </c>
      <c r="L396" s="2">
        <v>1</v>
      </c>
      <c r="M396" t="str">
        <f>W396</f>
        <v>T-114506_Standard</v>
      </c>
      <c r="N396">
        <f>Y396</f>
        <v>1</v>
      </c>
      <c r="U396" s="2">
        <f t="shared" si="73"/>
        <v>1</v>
      </c>
      <c r="V396" s="12" t="s">
        <v>582</v>
      </c>
      <c r="W396" s="12" t="s">
        <v>526</v>
      </c>
      <c r="X396" s="1" t="s">
        <v>108</v>
      </c>
      <c r="Y396" s="1">
        <v>1</v>
      </c>
      <c r="Z396" s="1" t="s">
        <v>605</v>
      </c>
      <c r="AA396" s="1" t="s">
        <v>661</v>
      </c>
      <c r="AB396" s="37"/>
      <c r="AC396" s="37"/>
      <c r="AD396" s="37">
        <v>250</v>
      </c>
      <c r="AE396" s="15" t="s">
        <v>130</v>
      </c>
      <c r="AF396" s="11">
        <v>0.624</v>
      </c>
      <c r="AG396" s="8">
        <f t="shared" si="74"/>
        <v>0.624</v>
      </c>
      <c r="AH396" s="8">
        <f t="shared" si="80"/>
        <v>0.61499999999999999</v>
      </c>
      <c r="AI396" s="8">
        <f t="shared" si="75"/>
        <v>0.61499999999999999</v>
      </c>
      <c r="AJ396" s="8">
        <f t="shared" si="76"/>
        <v>0.98557692307692302</v>
      </c>
      <c r="AK396" s="8"/>
      <c r="AL396" s="12"/>
      <c r="AO396" t="s">
        <v>657</v>
      </c>
      <c r="AQ396" s="30" t="s">
        <v>638</v>
      </c>
    </row>
    <row r="397" spans="1:43" x14ac:dyDescent="0.3">
      <c r="A397">
        <v>436</v>
      </c>
      <c r="B397">
        <v>396</v>
      </c>
      <c r="C397" s="2">
        <v>4</v>
      </c>
      <c r="D397" s="6" t="s">
        <v>894</v>
      </c>
      <c r="E397">
        <v>1</v>
      </c>
      <c r="F397" s="2">
        <v>3</v>
      </c>
      <c r="G397" t="s">
        <v>747</v>
      </c>
      <c r="H397">
        <v>3</v>
      </c>
      <c r="I397" s="2">
        <v>2</v>
      </c>
      <c r="J397" t="s">
        <v>461</v>
      </c>
      <c r="K397">
        <v>1</v>
      </c>
      <c r="L397" s="2">
        <v>5</v>
      </c>
      <c r="M397" t="s">
        <v>524</v>
      </c>
      <c r="N397">
        <v>1</v>
      </c>
      <c r="O397" s="2">
        <v>1</v>
      </c>
      <c r="P397" t="str">
        <f>W397</f>
        <v>T-114506_Standard</v>
      </c>
      <c r="Q397">
        <f>Y397</f>
        <v>1</v>
      </c>
      <c r="U397" s="2">
        <f t="shared" si="73"/>
        <v>3</v>
      </c>
      <c r="V397" s="1" t="s">
        <v>867</v>
      </c>
      <c r="W397" s="1" t="s">
        <v>526</v>
      </c>
      <c r="X397" s="1" t="s">
        <v>108</v>
      </c>
      <c r="Y397" s="1">
        <v>1</v>
      </c>
      <c r="Z397" s="12"/>
      <c r="AA397" s="17" t="s">
        <v>661</v>
      </c>
      <c r="AB397" s="37"/>
      <c r="AC397" s="37"/>
      <c r="AD397" s="37">
        <v>250</v>
      </c>
      <c r="AE397" s="33" t="s">
        <v>130</v>
      </c>
      <c r="AF397" s="11">
        <v>0.624</v>
      </c>
      <c r="AG397" s="8">
        <f t="shared" si="74"/>
        <v>1.8719999999999999</v>
      </c>
      <c r="AH397" s="8">
        <f t="shared" si="80"/>
        <v>0.61499999999999999</v>
      </c>
      <c r="AI397" s="8">
        <f t="shared" si="75"/>
        <v>1.845</v>
      </c>
      <c r="AJ397" s="8">
        <f t="shared" si="76"/>
        <v>0.98557692307692313</v>
      </c>
      <c r="AK397" s="8"/>
      <c r="AL397" s="12"/>
      <c r="AO397" t="s">
        <v>657</v>
      </c>
      <c r="AQ397" s="30" t="s">
        <v>638</v>
      </c>
    </row>
    <row r="398" spans="1:43" x14ac:dyDescent="0.3">
      <c r="A398">
        <v>499</v>
      </c>
      <c r="B398">
        <v>397</v>
      </c>
      <c r="C398" s="2">
        <v>5</v>
      </c>
      <c r="D398" s="6" t="s">
        <v>1040</v>
      </c>
      <c r="E398">
        <v>1</v>
      </c>
      <c r="F398" s="2">
        <v>1</v>
      </c>
      <c r="G398" t="s">
        <v>901</v>
      </c>
      <c r="H398">
        <v>3</v>
      </c>
      <c r="I398" s="2">
        <v>2</v>
      </c>
      <c r="J398" t="s">
        <v>461</v>
      </c>
      <c r="K398">
        <v>1</v>
      </c>
      <c r="L398" s="2">
        <v>5</v>
      </c>
      <c r="M398" t="s">
        <v>524</v>
      </c>
      <c r="N398">
        <v>1</v>
      </c>
      <c r="O398" s="2">
        <v>1</v>
      </c>
      <c r="P398" t="str">
        <f>W398</f>
        <v>T-114506_Standard</v>
      </c>
      <c r="Q398">
        <f>Y398</f>
        <v>1</v>
      </c>
      <c r="U398" s="2">
        <f t="shared" si="73"/>
        <v>3</v>
      </c>
      <c r="V398" s="12" t="s">
        <v>973</v>
      </c>
      <c r="W398" s="12" t="s">
        <v>526</v>
      </c>
      <c r="X398" s="12" t="s">
        <v>108</v>
      </c>
      <c r="Y398" s="12">
        <v>1</v>
      </c>
      <c r="Z398" s="12"/>
      <c r="AA398" s="17" t="s">
        <v>661</v>
      </c>
      <c r="AB398" s="37"/>
      <c r="AC398" s="37"/>
      <c r="AD398" s="37">
        <v>250</v>
      </c>
      <c r="AE398" s="33" t="s">
        <v>130</v>
      </c>
      <c r="AF398" s="11">
        <v>0.624</v>
      </c>
      <c r="AG398" s="8">
        <f t="shared" si="74"/>
        <v>1.8719999999999999</v>
      </c>
      <c r="AH398" s="8">
        <f t="shared" si="80"/>
        <v>0.61499999999999999</v>
      </c>
      <c r="AI398" s="8">
        <f t="shared" si="75"/>
        <v>1.845</v>
      </c>
      <c r="AJ398" s="8">
        <f t="shared" si="76"/>
        <v>0.98557692307692313</v>
      </c>
      <c r="AK398" s="8"/>
      <c r="AO398" t="s">
        <v>657</v>
      </c>
      <c r="AQ398" s="30" t="s">
        <v>638</v>
      </c>
    </row>
    <row r="399" spans="1:43" x14ac:dyDescent="0.3">
      <c r="A399">
        <v>537</v>
      </c>
      <c r="B399">
        <v>398</v>
      </c>
      <c r="C399" s="2">
        <v>5</v>
      </c>
      <c r="D399" s="6" t="s">
        <v>1040</v>
      </c>
      <c r="E399">
        <v>1</v>
      </c>
      <c r="F399" s="2">
        <v>11</v>
      </c>
      <c r="G399" t="str">
        <f>W399</f>
        <v>T-115870_Standard</v>
      </c>
      <c r="H399">
        <f>Y399</f>
        <v>3</v>
      </c>
      <c r="U399" s="2">
        <f t="shared" si="73"/>
        <v>3</v>
      </c>
      <c r="V399" s="12" t="s">
        <v>378</v>
      </c>
      <c r="W399" s="12" t="s">
        <v>1038</v>
      </c>
      <c r="X399" s="12" t="s">
        <v>108</v>
      </c>
      <c r="Y399" s="12">
        <v>3</v>
      </c>
      <c r="Z399" s="12" t="s">
        <v>1039</v>
      </c>
      <c r="AA399" s="10" t="s">
        <v>661</v>
      </c>
      <c r="AB399" s="37"/>
      <c r="AC399" s="37"/>
      <c r="AD399" s="37">
        <v>1250</v>
      </c>
      <c r="AE399" s="33" t="s">
        <v>130</v>
      </c>
      <c r="AF399" s="11">
        <v>3.145</v>
      </c>
      <c r="AG399" s="8">
        <f t="shared" si="74"/>
        <v>9.4350000000000005</v>
      </c>
      <c r="AH399" s="8">
        <f t="shared" si="80"/>
        <v>3.0750000000000002</v>
      </c>
      <c r="AI399" s="8">
        <f t="shared" si="75"/>
        <v>9.2250000000000014</v>
      </c>
      <c r="AJ399" s="8">
        <f t="shared" si="76"/>
        <v>0.97774244833068369</v>
      </c>
      <c r="AK399" s="8"/>
      <c r="AL399">
        <v>2</v>
      </c>
    </row>
    <row r="400" spans="1:43" x14ac:dyDescent="0.3">
      <c r="A400">
        <v>248</v>
      </c>
      <c r="B400">
        <v>399</v>
      </c>
      <c r="C400" s="2">
        <v>3</v>
      </c>
      <c r="D400" s="6" t="s">
        <v>613</v>
      </c>
      <c r="E400">
        <v>1</v>
      </c>
      <c r="F400" s="2" t="s">
        <v>460</v>
      </c>
      <c r="G400" t="s">
        <v>461</v>
      </c>
      <c r="H400">
        <v>3</v>
      </c>
      <c r="I400" s="2">
        <v>1</v>
      </c>
      <c r="J400" t="s">
        <v>462</v>
      </c>
      <c r="K400">
        <v>1</v>
      </c>
      <c r="L400" s="2">
        <v>3</v>
      </c>
      <c r="M400" t="s">
        <v>485</v>
      </c>
      <c r="N400">
        <v>1</v>
      </c>
      <c r="O400" s="2">
        <v>2</v>
      </c>
      <c r="P400" t="str">
        <f>W400</f>
        <v>T-114503_Standard</v>
      </c>
      <c r="Q400">
        <f>Y400</f>
        <v>1</v>
      </c>
      <c r="U400" s="2">
        <f t="shared" si="73"/>
        <v>3</v>
      </c>
      <c r="V400" s="12" t="s">
        <v>488</v>
      </c>
      <c r="W400" s="12" t="s">
        <v>489</v>
      </c>
      <c r="X400" s="1" t="s">
        <v>108</v>
      </c>
      <c r="Y400" s="1">
        <v>1</v>
      </c>
      <c r="Z400" s="1" t="s">
        <v>608</v>
      </c>
      <c r="AA400" s="1" t="s">
        <v>662</v>
      </c>
      <c r="AB400" s="37"/>
      <c r="AC400" s="37"/>
      <c r="AD400" s="37">
        <v>728</v>
      </c>
      <c r="AE400" s="15" t="s">
        <v>130</v>
      </c>
      <c r="AF400" s="11">
        <v>5.6520000000000001</v>
      </c>
      <c r="AG400" s="8">
        <f t="shared" si="74"/>
        <v>16.956</v>
      </c>
      <c r="AH400" s="8">
        <f>7.99*AD400/1000</f>
        <v>5.8167200000000001</v>
      </c>
      <c r="AI400" s="8">
        <f t="shared" si="75"/>
        <v>17.45016</v>
      </c>
      <c r="AJ400" s="8">
        <f t="shared" si="76"/>
        <v>1.0291436659589526</v>
      </c>
      <c r="AK400" s="8"/>
      <c r="AO400" t="s">
        <v>657</v>
      </c>
      <c r="AQ400" s="30" t="s">
        <v>635</v>
      </c>
    </row>
    <row r="401" spans="1:43" x14ac:dyDescent="0.3">
      <c r="A401">
        <v>287</v>
      </c>
      <c r="B401">
        <v>400</v>
      </c>
      <c r="C401" s="2">
        <v>3</v>
      </c>
      <c r="D401" s="6" t="s">
        <v>613</v>
      </c>
      <c r="E401">
        <v>1</v>
      </c>
      <c r="F401" s="2" t="s">
        <v>547</v>
      </c>
      <c r="G401" t="s">
        <v>548</v>
      </c>
      <c r="H401">
        <v>1</v>
      </c>
      <c r="I401" s="2">
        <v>1</v>
      </c>
      <c r="J401" t="s">
        <v>549</v>
      </c>
      <c r="K401">
        <v>1</v>
      </c>
      <c r="L401" s="2">
        <v>3</v>
      </c>
      <c r="M401" t="s">
        <v>485</v>
      </c>
      <c r="N401">
        <v>1</v>
      </c>
      <c r="O401" s="2">
        <v>2</v>
      </c>
      <c r="P401" t="str">
        <f>W401</f>
        <v>T-114503_Standard</v>
      </c>
      <c r="Q401">
        <f>Y401</f>
        <v>1</v>
      </c>
      <c r="U401" s="2">
        <f t="shared" si="73"/>
        <v>1</v>
      </c>
      <c r="V401" s="12" t="s">
        <v>564</v>
      </c>
      <c r="W401" s="12" t="s">
        <v>489</v>
      </c>
      <c r="X401" s="1" t="s">
        <v>108</v>
      </c>
      <c r="Y401" s="1">
        <v>1</v>
      </c>
      <c r="Z401" s="1" t="s">
        <v>608</v>
      </c>
      <c r="AA401" s="1" t="s">
        <v>662</v>
      </c>
      <c r="AB401" s="37"/>
      <c r="AC401" s="37"/>
      <c r="AD401" s="37">
        <v>728</v>
      </c>
      <c r="AE401" s="15" t="s">
        <v>130</v>
      </c>
      <c r="AF401" s="11">
        <v>5.6520000000000001</v>
      </c>
      <c r="AG401" s="8">
        <f t="shared" si="74"/>
        <v>5.6520000000000001</v>
      </c>
      <c r="AH401" s="8">
        <f>7.99*AD401/1000</f>
        <v>5.8167200000000001</v>
      </c>
      <c r="AI401" s="8">
        <f t="shared" si="75"/>
        <v>5.8167200000000001</v>
      </c>
      <c r="AJ401" s="8">
        <f t="shared" si="76"/>
        <v>1.0291436659589526</v>
      </c>
      <c r="AK401" s="8"/>
      <c r="AO401" t="s">
        <v>657</v>
      </c>
      <c r="AQ401" s="30" t="s">
        <v>635</v>
      </c>
    </row>
    <row r="402" spans="1:43" x14ac:dyDescent="0.3">
      <c r="A402">
        <v>419</v>
      </c>
      <c r="B402">
        <v>401</v>
      </c>
      <c r="C402" s="2">
        <v>4</v>
      </c>
      <c r="D402" s="6" t="s">
        <v>894</v>
      </c>
      <c r="E402">
        <v>1</v>
      </c>
      <c r="F402" s="2">
        <v>3</v>
      </c>
      <c r="G402" t="s">
        <v>747</v>
      </c>
      <c r="H402">
        <v>3</v>
      </c>
      <c r="I402" s="2">
        <v>2</v>
      </c>
      <c r="J402" t="s">
        <v>461</v>
      </c>
      <c r="K402">
        <v>1</v>
      </c>
      <c r="L402" s="2">
        <v>1</v>
      </c>
      <c r="M402" t="s">
        <v>462</v>
      </c>
      <c r="N402">
        <v>1</v>
      </c>
      <c r="O402" s="2">
        <v>3</v>
      </c>
      <c r="P402" t="s">
        <v>485</v>
      </c>
      <c r="Q402">
        <v>1</v>
      </c>
      <c r="R402" s="2">
        <v>2</v>
      </c>
      <c r="S402" t="str">
        <f>W402</f>
        <v>T-114503_Standard</v>
      </c>
      <c r="T402">
        <f>Y402</f>
        <v>1</v>
      </c>
      <c r="U402" s="2">
        <f t="shared" si="73"/>
        <v>3</v>
      </c>
      <c r="V402" s="1" t="s">
        <v>850</v>
      </c>
      <c r="W402" s="1" t="s">
        <v>489</v>
      </c>
      <c r="X402" s="1" t="s">
        <v>108</v>
      </c>
      <c r="Y402" s="1">
        <v>1</v>
      </c>
      <c r="Z402" s="12"/>
      <c r="AA402" s="17" t="s">
        <v>662</v>
      </c>
      <c r="AB402" s="37"/>
      <c r="AC402" s="37"/>
      <c r="AD402" s="37">
        <v>728</v>
      </c>
      <c r="AE402" s="33" t="s">
        <v>130</v>
      </c>
      <c r="AF402" s="11">
        <v>5.6520000000000001</v>
      </c>
      <c r="AG402" s="8">
        <f t="shared" si="74"/>
        <v>16.956</v>
      </c>
      <c r="AH402" s="8">
        <f>7.99*AD402/1000</f>
        <v>5.8167200000000001</v>
      </c>
      <c r="AI402" s="8">
        <f t="shared" si="75"/>
        <v>17.45016</v>
      </c>
      <c r="AJ402" s="8">
        <f t="shared" si="76"/>
        <v>1.0291436659589526</v>
      </c>
      <c r="AK402" s="8"/>
      <c r="AO402" t="s">
        <v>657</v>
      </c>
      <c r="AQ402" s="30" t="s">
        <v>635</v>
      </c>
    </row>
    <row r="403" spans="1:43" x14ac:dyDescent="0.3">
      <c r="A403">
        <v>482</v>
      </c>
      <c r="B403">
        <v>402</v>
      </c>
      <c r="C403" s="2">
        <v>5</v>
      </c>
      <c r="D403" s="6" t="s">
        <v>1040</v>
      </c>
      <c r="E403">
        <v>1</v>
      </c>
      <c r="F403" s="2">
        <v>1</v>
      </c>
      <c r="G403" t="s">
        <v>901</v>
      </c>
      <c r="H403">
        <v>3</v>
      </c>
      <c r="I403" s="2">
        <v>2</v>
      </c>
      <c r="J403" t="s">
        <v>461</v>
      </c>
      <c r="K403">
        <v>1</v>
      </c>
      <c r="L403" s="2">
        <v>1</v>
      </c>
      <c r="M403" t="s">
        <v>462</v>
      </c>
      <c r="N403">
        <v>1</v>
      </c>
      <c r="O403" s="2">
        <v>3</v>
      </c>
      <c r="P403" t="s">
        <v>485</v>
      </c>
      <c r="Q403">
        <v>1</v>
      </c>
      <c r="R403" s="2">
        <v>2</v>
      </c>
      <c r="S403" t="str">
        <f>W403</f>
        <v>T-114503_Standard</v>
      </c>
      <c r="T403">
        <f>Y403</f>
        <v>1</v>
      </c>
      <c r="U403" s="2">
        <f t="shared" si="73"/>
        <v>3</v>
      </c>
      <c r="V403" s="12" t="s">
        <v>959</v>
      </c>
      <c r="W403" s="12" t="s">
        <v>489</v>
      </c>
      <c r="X403" s="12" t="s">
        <v>108</v>
      </c>
      <c r="Y403" s="12">
        <v>1</v>
      </c>
      <c r="Z403" s="12"/>
      <c r="AA403" s="17" t="s">
        <v>662</v>
      </c>
      <c r="AB403" s="37"/>
      <c r="AC403" s="37"/>
      <c r="AD403" s="37">
        <v>728</v>
      </c>
      <c r="AE403" s="33" t="s">
        <v>130</v>
      </c>
      <c r="AF403" s="11">
        <v>5.6520000000000001</v>
      </c>
      <c r="AG403" s="8">
        <f t="shared" si="74"/>
        <v>16.956</v>
      </c>
      <c r="AH403" s="8">
        <f>7.99*AD403/1000</f>
        <v>5.8167200000000001</v>
      </c>
      <c r="AI403" s="8">
        <f t="shared" si="75"/>
        <v>17.45016</v>
      </c>
      <c r="AJ403" s="8">
        <f t="shared" si="76"/>
        <v>1.0291436659589526</v>
      </c>
      <c r="AK403" s="8"/>
      <c r="AO403" t="s">
        <v>657</v>
      </c>
      <c r="AQ403" s="30" t="s">
        <v>635</v>
      </c>
    </row>
    <row r="404" spans="1:43" x14ac:dyDescent="0.3">
      <c r="A404">
        <v>252</v>
      </c>
      <c r="B404">
        <v>403</v>
      </c>
      <c r="C404" s="2">
        <v>3</v>
      </c>
      <c r="D404" s="6" t="s">
        <v>613</v>
      </c>
      <c r="E404">
        <v>1</v>
      </c>
      <c r="F404" s="2" t="s">
        <v>460</v>
      </c>
      <c r="G404" t="s">
        <v>461</v>
      </c>
      <c r="H404">
        <v>3</v>
      </c>
      <c r="I404" s="2">
        <v>1</v>
      </c>
      <c r="J404" t="s">
        <v>462</v>
      </c>
      <c r="K404">
        <v>1</v>
      </c>
      <c r="L404" s="2">
        <v>5</v>
      </c>
      <c r="M404" t="str">
        <f>W404</f>
        <v>T-114504_Standard</v>
      </c>
      <c r="N404">
        <f>Y404</f>
        <v>2</v>
      </c>
      <c r="U404" s="2">
        <f t="shared" si="73"/>
        <v>6</v>
      </c>
      <c r="V404" s="12" t="s">
        <v>497</v>
      </c>
      <c r="W404" s="12" t="s">
        <v>498</v>
      </c>
      <c r="X404" s="1" t="s">
        <v>108</v>
      </c>
      <c r="Y404" s="1">
        <v>2</v>
      </c>
      <c r="Z404" s="1" t="s">
        <v>609</v>
      </c>
      <c r="AA404" s="1" t="s">
        <v>663</v>
      </c>
      <c r="AB404" s="37"/>
      <c r="AC404" s="37"/>
      <c r="AD404" s="37">
        <v>150</v>
      </c>
      <c r="AE404" s="15" t="s">
        <v>130</v>
      </c>
      <c r="AF404" s="11">
        <v>2.3E-2</v>
      </c>
      <c r="AG404" s="8">
        <f t="shared" si="74"/>
        <v>0.13800000000000001</v>
      </c>
      <c r="AH404" s="8">
        <f>0.154*AD404/1000</f>
        <v>2.3100000000000002E-2</v>
      </c>
      <c r="AI404" s="8">
        <f t="shared" si="75"/>
        <v>0.1386</v>
      </c>
      <c r="AJ404" s="8">
        <f t="shared" si="76"/>
        <v>1.0043478260869565</v>
      </c>
      <c r="AK404" s="8"/>
      <c r="AL404" s="1">
        <v>3</v>
      </c>
    </row>
    <row r="405" spans="1:43" x14ac:dyDescent="0.3">
      <c r="A405">
        <v>291</v>
      </c>
      <c r="B405">
        <v>404</v>
      </c>
      <c r="C405" s="2">
        <v>3</v>
      </c>
      <c r="D405" s="6" t="s">
        <v>613</v>
      </c>
      <c r="E405">
        <v>1</v>
      </c>
      <c r="F405" s="2" t="s">
        <v>547</v>
      </c>
      <c r="G405" t="s">
        <v>548</v>
      </c>
      <c r="H405">
        <v>1</v>
      </c>
      <c r="I405" s="2">
        <v>1</v>
      </c>
      <c r="J405" t="s">
        <v>549</v>
      </c>
      <c r="K405">
        <v>1</v>
      </c>
      <c r="L405" s="2">
        <v>5</v>
      </c>
      <c r="M405" t="str">
        <f>W405</f>
        <v>T-114504_Standard</v>
      </c>
      <c r="N405">
        <f>Y405</f>
        <v>2</v>
      </c>
      <c r="U405" s="2">
        <f t="shared" si="73"/>
        <v>2</v>
      </c>
      <c r="V405" s="12" t="s">
        <v>568</v>
      </c>
      <c r="W405" s="12" t="s">
        <v>498</v>
      </c>
      <c r="X405" s="1" t="s">
        <v>108</v>
      </c>
      <c r="Y405" s="1">
        <v>2</v>
      </c>
      <c r="Z405" s="1" t="s">
        <v>609</v>
      </c>
      <c r="AA405" s="1" t="s">
        <v>663</v>
      </c>
      <c r="AB405" s="37"/>
      <c r="AC405" s="37"/>
      <c r="AD405" s="37">
        <v>150</v>
      </c>
      <c r="AE405" s="15" t="s">
        <v>130</v>
      </c>
      <c r="AF405" s="11">
        <v>2.3E-2</v>
      </c>
      <c r="AG405" s="8">
        <f t="shared" si="74"/>
        <v>4.5999999999999999E-2</v>
      </c>
      <c r="AH405" s="8">
        <f>0.154*AD405/1000</f>
        <v>2.3100000000000002E-2</v>
      </c>
      <c r="AI405" s="8">
        <f t="shared" si="75"/>
        <v>4.6200000000000005E-2</v>
      </c>
      <c r="AJ405" s="8">
        <f t="shared" si="76"/>
        <v>1.0043478260869567</v>
      </c>
      <c r="AK405" s="8"/>
      <c r="AL405" s="1">
        <v>3</v>
      </c>
    </row>
    <row r="406" spans="1:43" x14ac:dyDescent="0.3">
      <c r="A406">
        <v>423</v>
      </c>
      <c r="B406">
        <v>405</v>
      </c>
      <c r="C406" s="2">
        <v>4</v>
      </c>
      <c r="D406" s="6" t="s">
        <v>894</v>
      </c>
      <c r="E406">
        <v>1</v>
      </c>
      <c r="F406" s="2">
        <v>3</v>
      </c>
      <c r="G406" t="s">
        <v>747</v>
      </c>
      <c r="H406">
        <v>3</v>
      </c>
      <c r="I406" s="2">
        <v>2</v>
      </c>
      <c r="J406" t="s">
        <v>461</v>
      </c>
      <c r="K406">
        <v>1</v>
      </c>
      <c r="L406" s="2">
        <v>1</v>
      </c>
      <c r="M406" t="s">
        <v>462</v>
      </c>
      <c r="N406">
        <v>1</v>
      </c>
      <c r="O406" s="2">
        <v>5</v>
      </c>
      <c r="P406" t="str">
        <f>W406</f>
        <v>T-114504_Standard</v>
      </c>
      <c r="Q406">
        <f>Y406</f>
        <v>2</v>
      </c>
      <c r="U406" s="2">
        <f t="shared" si="73"/>
        <v>6</v>
      </c>
      <c r="V406" s="1" t="s">
        <v>854</v>
      </c>
      <c r="W406" s="1" t="s">
        <v>498</v>
      </c>
      <c r="X406" s="1" t="s">
        <v>108</v>
      </c>
      <c r="Y406" s="1">
        <v>2</v>
      </c>
      <c r="Z406" s="12"/>
      <c r="AA406" s="17" t="s">
        <v>663</v>
      </c>
      <c r="AB406" s="37"/>
      <c r="AC406" s="37"/>
      <c r="AD406" s="37">
        <v>150</v>
      </c>
      <c r="AE406" s="33" t="s">
        <v>130</v>
      </c>
      <c r="AF406" s="11">
        <v>2.3E-2</v>
      </c>
      <c r="AG406" s="8">
        <f t="shared" si="74"/>
        <v>0.13800000000000001</v>
      </c>
      <c r="AH406" s="8">
        <f>0.154*AD406/1000</f>
        <v>2.3100000000000002E-2</v>
      </c>
      <c r="AI406" s="8">
        <f t="shared" si="75"/>
        <v>0.1386</v>
      </c>
      <c r="AJ406" s="8">
        <f t="shared" si="76"/>
        <v>1.0043478260869565</v>
      </c>
      <c r="AK406" s="8"/>
      <c r="AL406" s="30">
        <v>3</v>
      </c>
    </row>
    <row r="407" spans="1:43" x14ac:dyDescent="0.3">
      <c r="A407">
        <v>486</v>
      </c>
      <c r="B407">
        <v>406</v>
      </c>
      <c r="C407" s="2">
        <v>5</v>
      </c>
      <c r="D407" s="6" t="s">
        <v>1040</v>
      </c>
      <c r="E407">
        <v>1</v>
      </c>
      <c r="F407" s="2">
        <v>1</v>
      </c>
      <c r="G407" t="s">
        <v>901</v>
      </c>
      <c r="H407">
        <v>3</v>
      </c>
      <c r="I407" s="2">
        <v>2</v>
      </c>
      <c r="J407" t="s">
        <v>461</v>
      </c>
      <c r="K407">
        <v>1</v>
      </c>
      <c r="L407" s="2">
        <v>1</v>
      </c>
      <c r="M407" t="s">
        <v>462</v>
      </c>
      <c r="N407">
        <v>1</v>
      </c>
      <c r="O407" s="2">
        <v>5</v>
      </c>
      <c r="P407" t="str">
        <f>W407</f>
        <v>T-114504_Standard</v>
      </c>
      <c r="Q407">
        <f>Y407</f>
        <v>2</v>
      </c>
      <c r="U407" s="2">
        <f t="shared" si="73"/>
        <v>6</v>
      </c>
      <c r="V407" s="12" t="s">
        <v>716</v>
      </c>
      <c r="W407" s="12" t="s">
        <v>498</v>
      </c>
      <c r="X407" s="12" t="s">
        <v>108</v>
      </c>
      <c r="Y407" s="12">
        <v>2</v>
      </c>
      <c r="Z407" s="12"/>
      <c r="AA407" s="17" t="s">
        <v>663</v>
      </c>
      <c r="AB407" s="37"/>
      <c r="AC407" s="37"/>
      <c r="AD407" s="37">
        <v>150</v>
      </c>
      <c r="AE407" s="33" t="s">
        <v>130</v>
      </c>
      <c r="AF407" s="11">
        <v>2.3E-2</v>
      </c>
      <c r="AG407" s="8">
        <f t="shared" si="74"/>
        <v>0.13800000000000001</v>
      </c>
      <c r="AH407" s="8">
        <f>0.154*AD407/1000</f>
        <v>2.3100000000000002E-2</v>
      </c>
      <c r="AI407" s="8">
        <f t="shared" si="75"/>
        <v>0.1386</v>
      </c>
      <c r="AJ407" s="8">
        <f t="shared" si="76"/>
        <v>1.0043478260869565</v>
      </c>
      <c r="AK407" s="8"/>
      <c r="AL407" s="30">
        <v>3</v>
      </c>
    </row>
    <row r="408" spans="1:43" x14ac:dyDescent="0.3">
      <c r="A408">
        <v>247</v>
      </c>
      <c r="B408">
        <v>407</v>
      </c>
      <c r="C408" s="2">
        <v>3</v>
      </c>
      <c r="D408" s="6" t="s">
        <v>613</v>
      </c>
      <c r="E408">
        <v>1</v>
      </c>
      <c r="F408" s="2" t="s">
        <v>460</v>
      </c>
      <c r="G408" t="s">
        <v>461</v>
      </c>
      <c r="H408">
        <v>3</v>
      </c>
      <c r="I408" s="2">
        <v>1</v>
      </c>
      <c r="J408" t="s">
        <v>462</v>
      </c>
      <c r="K408">
        <v>1</v>
      </c>
      <c r="L408" s="2">
        <v>3</v>
      </c>
      <c r="M408" t="s">
        <v>485</v>
      </c>
      <c r="N408">
        <v>1</v>
      </c>
      <c r="O408" s="2">
        <v>1</v>
      </c>
      <c r="P408" t="str">
        <f>W408</f>
        <v>T-114502_Standard</v>
      </c>
      <c r="Q408">
        <f>Y408</f>
        <v>1</v>
      </c>
      <c r="U408" s="2">
        <f t="shared" si="73"/>
        <v>3</v>
      </c>
      <c r="V408" s="12" t="s">
        <v>486</v>
      </c>
      <c r="W408" s="12" t="s">
        <v>487</v>
      </c>
      <c r="X408" s="1" t="s">
        <v>108</v>
      </c>
      <c r="Y408" s="1">
        <v>1</v>
      </c>
      <c r="Z408" s="1" t="s">
        <v>607</v>
      </c>
      <c r="AA408" s="1" t="s">
        <v>607</v>
      </c>
      <c r="AB408" s="37"/>
      <c r="AC408" s="37"/>
      <c r="AD408" s="37">
        <v>940</v>
      </c>
      <c r="AE408" s="15" t="s">
        <v>130</v>
      </c>
      <c r="AF408" s="11">
        <v>8.2949999999999999</v>
      </c>
      <c r="AG408" s="8">
        <f t="shared" si="74"/>
        <v>24.884999999999998</v>
      </c>
      <c r="AH408" s="8">
        <f>8.64*AD408/1000</f>
        <v>8.1216000000000008</v>
      </c>
      <c r="AI408" s="8">
        <f t="shared" si="75"/>
        <v>24.364800000000002</v>
      </c>
      <c r="AJ408" s="8">
        <f t="shared" si="76"/>
        <v>0.97909584086799295</v>
      </c>
      <c r="AK408" s="8"/>
      <c r="AL408" s="12"/>
      <c r="AN408" t="s">
        <v>658</v>
      </c>
      <c r="AO408" t="s">
        <v>657</v>
      </c>
      <c r="AQ408" s="30" t="s">
        <v>637</v>
      </c>
    </row>
    <row r="409" spans="1:43" x14ac:dyDescent="0.3">
      <c r="A409">
        <v>286</v>
      </c>
      <c r="B409">
        <v>408</v>
      </c>
      <c r="C409" s="2">
        <v>3</v>
      </c>
      <c r="D409" s="6" t="s">
        <v>613</v>
      </c>
      <c r="E409">
        <v>1</v>
      </c>
      <c r="F409" s="2" t="s">
        <v>547</v>
      </c>
      <c r="G409" t="s">
        <v>548</v>
      </c>
      <c r="H409">
        <v>1</v>
      </c>
      <c r="I409" s="2">
        <v>1</v>
      </c>
      <c r="J409" t="s">
        <v>549</v>
      </c>
      <c r="K409">
        <v>1</v>
      </c>
      <c r="L409" s="2">
        <v>3</v>
      </c>
      <c r="M409" t="s">
        <v>485</v>
      </c>
      <c r="N409">
        <v>1</v>
      </c>
      <c r="O409" s="2">
        <v>1</v>
      </c>
      <c r="P409" t="str">
        <f>W409</f>
        <v>T-114502_Standard</v>
      </c>
      <c r="Q409">
        <f>Y409</f>
        <v>1</v>
      </c>
      <c r="U409" s="2">
        <f t="shared" si="73"/>
        <v>1</v>
      </c>
      <c r="V409" s="12" t="s">
        <v>563</v>
      </c>
      <c r="W409" s="12" t="s">
        <v>487</v>
      </c>
      <c r="X409" s="1" t="s">
        <v>108</v>
      </c>
      <c r="Y409" s="1">
        <v>1</v>
      </c>
      <c r="Z409" s="1" t="s">
        <v>607</v>
      </c>
      <c r="AA409" s="1" t="s">
        <v>607</v>
      </c>
      <c r="AB409" s="37"/>
      <c r="AC409" s="37"/>
      <c r="AD409" s="37">
        <v>940</v>
      </c>
      <c r="AE409" s="15" t="s">
        <v>130</v>
      </c>
      <c r="AF409" s="11">
        <v>8.2949999999999999</v>
      </c>
      <c r="AG409" s="8">
        <f t="shared" si="74"/>
        <v>8.2949999999999999</v>
      </c>
      <c r="AH409" s="8">
        <f>8.64*AD409/1000</f>
        <v>8.1216000000000008</v>
      </c>
      <c r="AI409" s="8">
        <f t="shared" si="75"/>
        <v>8.1216000000000008</v>
      </c>
      <c r="AJ409" s="8">
        <f t="shared" si="76"/>
        <v>0.97909584086799284</v>
      </c>
      <c r="AK409" s="8"/>
      <c r="AL409" s="12"/>
      <c r="AN409" t="s">
        <v>658</v>
      </c>
      <c r="AQ409" s="30" t="s">
        <v>637</v>
      </c>
    </row>
    <row r="410" spans="1:43" x14ac:dyDescent="0.3">
      <c r="A410">
        <v>418</v>
      </c>
      <c r="B410">
        <v>409</v>
      </c>
      <c r="C410" s="2">
        <v>4</v>
      </c>
      <c r="D410" s="6" t="s">
        <v>894</v>
      </c>
      <c r="E410">
        <v>1</v>
      </c>
      <c r="F410" s="2">
        <v>3</v>
      </c>
      <c r="G410" t="s">
        <v>747</v>
      </c>
      <c r="H410">
        <v>3</v>
      </c>
      <c r="I410" s="2">
        <v>2</v>
      </c>
      <c r="J410" t="s">
        <v>461</v>
      </c>
      <c r="K410">
        <v>1</v>
      </c>
      <c r="L410" s="2">
        <v>1</v>
      </c>
      <c r="M410" t="s">
        <v>462</v>
      </c>
      <c r="N410">
        <v>1</v>
      </c>
      <c r="O410" s="2">
        <v>3</v>
      </c>
      <c r="P410" t="s">
        <v>485</v>
      </c>
      <c r="Q410">
        <v>1</v>
      </c>
      <c r="R410" s="2">
        <v>1</v>
      </c>
      <c r="S410" t="str">
        <f>W410</f>
        <v>T-114502_Standard</v>
      </c>
      <c r="T410">
        <f>Y410</f>
        <v>1</v>
      </c>
      <c r="U410" s="2">
        <f t="shared" si="73"/>
        <v>3</v>
      </c>
      <c r="V410" s="1" t="s">
        <v>849</v>
      </c>
      <c r="W410" s="1" t="s">
        <v>487</v>
      </c>
      <c r="X410" s="1" t="s">
        <v>108</v>
      </c>
      <c r="Y410" s="1">
        <v>1</v>
      </c>
      <c r="Z410" s="12"/>
      <c r="AA410" s="17" t="s">
        <v>607</v>
      </c>
      <c r="AB410" s="37"/>
      <c r="AC410" s="37"/>
      <c r="AD410" s="37">
        <v>940</v>
      </c>
      <c r="AE410" s="33" t="s">
        <v>130</v>
      </c>
      <c r="AF410" s="11">
        <v>8.2949999999999999</v>
      </c>
      <c r="AG410" s="8">
        <f t="shared" si="74"/>
        <v>24.884999999999998</v>
      </c>
      <c r="AH410" s="8">
        <f>8.64*AD410/1000</f>
        <v>8.1216000000000008</v>
      </c>
      <c r="AI410" s="8">
        <f t="shared" si="75"/>
        <v>24.364800000000002</v>
      </c>
      <c r="AJ410" s="8">
        <f t="shared" si="76"/>
        <v>0.97909584086799295</v>
      </c>
      <c r="AK410" s="8"/>
      <c r="AN410" t="s">
        <v>658</v>
      </c>
      <c r="AO410" t="s">
        <v>657</v>
      </c>
      <c r="AQ410" s="1" t="s">
        <v>637</v>
      </c>
    </row>
    <row r="411" spans="1:43" x14ac:dyDescent="0.3">
      <c r="A411">
        <v>481</v>
      </c>
      <c r="B411">
        <v>410</v>
      </c>
      <c r="C411" s="2">
        <v>5</v>
      </c>
      <c r="D411" s="6" t="s">
        <v>1040</v>
      </c>
      <c r="E411">
        <v>1</v>
      </c>
      <c r="F411" s="2">
        <v>1</v>
      </c>
      <c r="G411" t="s">
        <v>901</v>
      </c>
      <c r="H411">
        <v>3</v>
      </c>
      <c r="I411" s="2">
        <v>2</v>
      </c>
      <c r="J411" t="s">
        <v>461</v>
      </c>
      <c r="K411">
        <v>1</v>
      </c>
      <c r="L411" s="2">
        <v>1</v>
      </c>
      <c r="M411" t="s">
        <v>462</v>
      </c>
      <c r="N411">
        <v>1</v>
      </c>
      <c r="O411" s="2">
        <v>3</v>
      </c>
      <c r="P411" t="s">
        <v>485</v>
      </c>
      <c r="Q411">
        <v>1</v>
      </c>
      <c r="R411" s="2">
        <v>1</v>
      </c>
      <c r="S411" t="str">
        <f>W411</f>
        <v>T-114502_Standard</v>
      </c>
      <c r="T411">
        <f>Y411</f>
        <v>1</v>
      </c>
      <c r="U411" s="2">
        <f t="shared" si="73"/>
        <v>3</v>
      </c>
      <c r="V411" s="12" t="s">
        <v>958</v>
      </c>
      <c r="W411" s="12" t="s">
        <v>487</v>
      </c>
      <c r="X411" s="12" t="s">
        <v>108</v>
      </c>
      <c r="Y411" s="12">
        <v>1</v>
      </c>
      <c r="Z411" s="12"/>
      <c r="AA411" s="17" t="s">
        <v>607</v>
      </c>
      <c r="AB411" s="37"/>
      <c r="AC411" s="37"/>
      <c r="AD411" s="37">
        <v>940</v>
      </c>
      <c r="AE411" s="33" t="s">
        <v>130</v>
      </c>
      <c r="AF411" s="11">
        <v>8.2949999999999999</v>
      </c>
      <c r="AG411" s="8">
        <f t="shared" si="74"/>
        <v>24.884999999999998</v>
      </c>
      <c r="AH411" s="8">
        <f>8.64*AD411/1000</f>
        <v>8.1216000000000008</v>
      </c>
      <c r="AI411" s="8">
        <f t="shared" si="75"/>
        <v>24.364800000000002</v>
      </c>
      <c r="AJ411" s="8">
        <f t="shared" si="76"/>
        <v>0.97909584086799295</v>
      </c>
      <c r="AK411" s="8"/>
      <c r="AN411" t="s">
        <v>658</v>
      </c>
      <c r="AO411" t="s">
        <v>657</v>
      </c>
      <c r="AQ411" s="30" t="s">
        <v>637</v>
      </c>
    </row>
    <row r="412" spans="1:43" x14ac:dyDescent="0.3">
      <c r="B412">
        <v>411</v>
      </c>
      <c r="D412" s="6"/>
      <c r="V412" s="12"/>
      <c r="W412" s="12"/>
      <c r="X412" s="12"/>
      <c r="Y412" s="12"/>
      <c r="Z412" s="12"/>
      <c r="AA412" s="17"/>
      <c r="AB412" s="37"/>
      <c r="AC412" s="37"/>
      <c r="AD412" s="37"/>
      <c r="AE412" s="33"/>
      <c r="AF412" s="11"/>
      <c r="AG412" s="8"/>
      <c r="AH412" s="8"/>
      <c r="AI412" s="8"/>
      <c r="AJ412" s="8"/>
      <c r="AK412" s="8"/>
      <c r="AQ412" s="1"/>
    </row>
    <row r="413" spans="1:43" x14ac:dyDescent="0.3">
      <c r="B413">
        <v>412</v>
      </c>
      <c r="D413" s="6"/>
      <c r="V413" s="12"/>
      <c r="W413" s="12"/>
      <c r="X413" s="12"/>
      <c r="Y413" s="12"/>
      <c r="Z413" s="12"/>
      <c r="AA413" s="17"/>
      <c r="AB413" s="37"/>
      <c r="AC413" s="37"/>
      <c r="AD413" s="37"/>
      <c r="AE413" s="33"/>
      <c r="AF413" s="11"/>
      <c r="AG413" s="8">
        <f>SUM(AG159:AG412)</f>
        <v>12562.096000000005</v>
      </c>
      <c r="AH413" s="8"/>
      <c r="AI413" s="8">
        <f>SUM(AI159:AI412)</f>
        <v>13940.832631999987</v>
      </c>
      <c r="AJ413" s="8"/>
      <c r="AK413" s="8"/>
      <c r="AQ413" s="1"/>
    </row>
    <row r="414" spans="1:43" x14ac:dyDescent="0.3">
      <c r="B414">
        <v>413</v>
      </c>
      <c r="D414" s="6"/>
      <c r="V414" s="12"/>
      <c r="W414" s="12"/>
      <c r="X414" s="12"/>
      <c r="Y414" s="12"/>
      <c r="Z414" s="12"/>
      <c r="AA414" s="17"/>
      <c r="AB414" s="37"/>
      <c r="AC414" s="37"/>
      <c r="AD414" s="37"/>
      <c r="AE414" s="33"/>
      <c r="AF414" s="11"/>
      <c r="AG414" s="8"/>
      <c r="AH414" s="8"/>
      <c r="AI414" s="8"/>
      <c r="AJ414" s="8"/>
      <c r="AK414" s="8"/>
      <c r="AQ414" s="1"/>
    </row>
    <row r="415" spans="1:43" x14ac:dyDescent="0.3">
      <c r="B415">
        <v>414</v>
      </c>
      <c r="D415" s="6"/>
      <c r="V415" s="12"/>
      <c r="W415" s="12"/>
      <c r="X415" s="12"/>
      <c r="Y415" s="12"/>
      <c r="Z415" s="12"/>
      <c r="AA415" s="17"/>
      <c r="AB415" s="37"/>
      <c r="AC415" s="37"/>
      <c r="AD415" s="37"/>
      <c r="AE415" s="33"/>
      <c r="AF415" s="11"/>
      <c r="AG415" s="8"/>
      <c r="AH415" s="8"/>
      <c r="AI415" s="8"/>
      <c r="AJ415" s="8"/>
      <c r="AK415" s="8"/>
      <c r="AQ415" s="1"/>
    </row>
    <row r="416" spans="1:43" x14ac:dyDescent="0.3">
      <c r="B416">
        <v>415</v>
      </c>
      <c r="D416" s="6"/>
      <c r="V416" s="12"/>
      <c r="W416" s="12"/>
      <c r="X416" s="12"/>
      <c r="Y416" s="12"/>
      <c r="Z416" s="12"/>
      <c r="AA416" s="17"/>
      <c r="AB416" s="37"/>
      <c r="AC416" s="37"/>
      <c r="AD416" s="37"/>
      <c r="AE416" s="33"/>
      <c r="AF416" s="11"/>
      <c r="AG416" s="8"/>
      <c r="AH416" s="8"/>
      <c r="AI416" s="8"/>
      <c r="AJ416" s="8"/>
      <c r="AK416" s="8"/>
      <c r="AQ416" s="1"/>
    </row>
    <row r="417" spans="1:43" x14ac:dyDescent="0.3">
      <c r="B417">
        <v>416</v>
      </c>
      <c r="D417" s="6"/>
      <c r="V417" s="12"/>
      <c r="W417" s="12"/>
      <c r="X417" s="12"/>
      <c r="Y417" s="12"/>
      <c r="Z417" s="12"/>
      <c r="AA417" s="17"/>
      <c r="AB417" s="37"/>
      <c r="AC417" s="37"/>
      <c r="AD417" s="37"/>
      <c r="AE417" s="33"/>
      <c r="AF417" s="11"/>
      <c r="AG417" s="8"/>
      <c r="AH417" s="8"/>
      <c r="AI417" s="8"/>
      <c r="AJ417" s="8"/>
      <c r="AK417" s="8"/>
      <c r="AQ417" s="1"/>
    </row>
    <row r="418" spans="1:43" x14ac:dyDescent="0.3">
      <c r="B418">
        <v>417</v>
      </c>
      <c r="D418" s="6"/>
      <c r="V418" s="12"/>
      <c r="W418" s="12"/>
      <c r="X418" s="12"/>
      <c r="Y418" s="12"/>
      <c r="Z418" s="12"/>
      <c r="AA418" s="17"/>
      <c r="AB418" s="37"/>
      <c r="AC418" s="37"/>
      <c r="AD418" s="37"/>
      <c r="AE418" s="33"/>
      <c r="AF418" s="11"/>
      <c r="AG418" s="8"/>
      <c r="AH418" s="8"/>
      <c r="AI418" s="8"/>
      <c r="AJ418" s="8"/>
      <c r="AK418" s="8"/>
      <c r="AQ418" s="1"/>
    </row>
    <row r="419" spans="1:43" x14ac:dyDescent="0.3">
      <c r="B419">
        <v>418</v>
      </c>
      <c r="D419" s="6"/>
      <c r="V419" s="12"/>
      <c r="W419" s="12"/>
      <c r="X419" s="12"/>
      <c r="Y419" s="12"/>
      <c r="Z419" s="12"/>
      <c r="AA419" s="17"/>
      <c r="AB419" s="37"/>
      <c r="AC419" s="37"/>
      <c r="AD419" s="37"/>
      <c r="AE419" s="33"/>
      <c r="AF419" s="11"/>
      <c r="AG419" s="8"/>
      <c r="AH419" s="8"/>
      <c r="AI419" s="8"/>
      <c r="AJ419" s="8"/>
      <c r="AK419" s="8"/>
      <c r="AQ419" s="1"/>
    </row>
    <row r="420" spans="1:43" x14ac:dyDescent="0.3">
      <c r="A420">
        <v>355</v>
      </c>
      <c r="B420">
        <v>419</v>
      </c>
      <c r="C420" s="2">
        <v>4</v>
      </c>
      <c r="D420" s="6" t="s">
        <v>894</v>
      </c>
      <c r="E420">
        <v>1</v>
      </c>
      <c r="F420" s="2">
        <v>2</v>
      </c>
      <c r="G420" t="s">
        <v>738</v>
      </c>
      <c r="H420">
        <v>4</v>
      </c>
      <c r="I420" s="2">
        <v>2</v>
      </c>
      <c r="J420" t="str">
        <f>W420</f>
        <v>T-114421_Standard</v>
      </c>
      <c r="K420">
        <v>1</v>
      </c>
      <c r="U420" s="2">
        <f t="shared" ref="U420:U451" si="81">PRODUCT(E420,H420,K420,N420,Q420)</f>
        <v>4</v>
      </c>
      <c r="V420" s="30" t="s">
        <v>741</v>
      </c>
      <c r="W420" s="30" t="s">
        <v>742</v>
      </c>
      <c r="X420" s="30" t="s">
        <v>108</v>
      </c>
      <c r="Y420" s="30">
        <v>1</v>
      </c>
      <c r="Z420" s="30" t="s">
        <v>880</v>
      </c>
      <c r="AA420" s="1" t="s">
        <v>880</v>
      </c>
      <c r="AD420" s="42">
        <v>920</v>
      </c>
      <c r="AE420" s="30" t="s">
        <v>128</v>
      </c>
      <c r="AF420" s="11">
        <v>28.001000000000001</v>
      </c>
      <c r="AG420" s="8">
        <f t="shared" ref="AG420:AG451" si="82">AF420*U420</f>
        <v>112.004</v>
      </c>
      <c r="AH420" s="8">
        <f>30.4*AD420/1000</f>
        <v>27.968</v>
      </c>
      <c r="AI420" s="8">
        <f t="shared" ref="AI420:AI451" si="83">AH420*U420</f>
        <v>111.872</v>
      </c>
      <c r="AJ420" s="8">
        <f t="shared" ref="AJ420:AJ451" si="84">AI420/AG420</f>
        <v>0.99882147066176208</v>
      </c>
      <c r="AK420" s="8"/>
    </row>
    <row r="421" spans="1:43" x14ac:dyDescent="0.3">
      <c r="A421">
        <v>534</v>
      </c>
      <c r="B421">
        <v>420</v>
      </c>
      <c r="C421" s="2">
        <v>5</v>
      </c>
      <c r="D421" s="6" t="s">
        <v>1040</v>
      </c>
      <c r="E421">
        <v>1</v>
      </c>
      <c r="F421" s="2">
        <v>8</v>
      </c>
      <c r="G421" t="str">
        <f>W421</f>
        <v>T-108660_Standard</v>
      </c>
      <c r="H421">
        <f>Y421</f>
        <v>24</v>
      </c>
      <c r="U421" s="2">
        <f t="shared" si="81"/>
        <v>24</v>
      </c>
      <c r="V421" t="s">
        <v>357</v>
      </c>
      <c r="W421" t="s">
        <v>1034</v>
      </c>
      <c r="X421" t="s">
        <v>108</v>
      </c>
      <c r="Y421">
        <v>24</v>
      </c>
      <c r="Z421" t="s">
        <v>1035</v>
      </c>
      <c r="AA421" s="17" t="s">
        <v>131</v>
      </c>
      <c r="AB421" s="40">
        <v>5</v>
      </c>
      <c r="AC421" s="40">
        <v>20</v>
      </c>
      <c r="AD421" s="40">
        <v>317</v>
      </c>
      <c r="AE421" t="s">
        <v>128</v>
      </c>
      <c r="AF421" s="11">
        <v>0.251</v>
      </c>
      <c r="AG421" s="8">
        <f t="shared" si="82"/>
        <v>6.024</v>
      </c>
      <c r="AH421" s="8">
        <f t="shared" ref="AH421:AH468" si="85">AB421*AC421*AD421*8/1000000</f>
        <v>0.25359999999999999</v>
      </c>
      <c r="AI421" s="8">
        <f t="shared" si="83"/>
        <v>6.0863999999999994</v>
      </c>
      <c r="AJ421" s="8">
        <f t="shared" si="84"/>
        <v>1.0103585657370517</v>
      </c>
      <c r="AK421" s="8"/>
      <c r="AL421">
        <v>6</v>
      </c>
      <c r="AQ421" s="12"/>
    </row>
    <row r="422" spans="1:43" x14ac:dyDescent="0.3">
      <c r="A422">
        <v>256</v>
      </c>
      <c r="B422">
        <v>421</v>
      </c>
      <c r="C422" s="2">
        <v>3</v>
      </c>
      <c r="D422" s="6" t="s">
        <v>613</v>
      </c>
      <c r="E422">
        <v>1</v>
      </c>
      <c r="F422" s="2" t="s">
        <v>460</v>
      </c>
      <c r="G422" t="s">
        <v>461</v>
      </c>
      <c r="H422">
        <v>3</v>
      </c>
      <c r="I422" s="2">
        <v>3</v>
      </c>
      <c r="J422" t="s">
        <v>505</v>
      </c>
      <c r="K422">
        <v>1</v>
      </c>
      <c r="L422" s="2">
        <v>1</v>
      </c>
      <c r="M422" t="str">
        <f>W422</f>
        <v>T-108371_Standard</v>
      </c>
      <c r="N422">
        <f>Y422</f>
        <v>1</v>
      </c>
      <c r="U422" s="2">
        <f t="shared" si="81"/>
        <v>3</v>
      </c>
      <c r="V422" t="s">
        <v>506</v>
      </c>
      <c r="W422" t="s">
        <v>507</v>
      </c>
      <c r="X422" s="30" t="s">
        <v>108</v>
      </c>
      <c r="Y422" s="30">
        <v>1</v>
      </c>
      <c r="Z422" s="30" t="s">
        <v>601</v>
      </c>
      <c r="AA422" s="1" t="s">
        <v>131</v>
      </c>
      <c r="AB422" s="40">
        <v>6</v>
      </c>
      <c r="AC422" s="40">
        <v>20</v>
      </c>
      <c r="AD422" s="40">
        <v>182</v>
      </c>
      <c r="AE422" s="30" t="s">
        <v>128</v>
      </c>
      <c r="AF422" s="11">
        <v>0.13800000000000001</v>
      </c>
      <c r="AG422" s="8">
        <f t="shared" si="82"/>
        <v>0.41400000000000003</v>
      </c>
      <c r="AH422" s="8">
        <f t="shared" si="85"/>
        <v>0.17471999999999999</v>
      </c>
      <c r="AI422" s="8">
        <f t="shared" si="83"/>
        <v>0.52415999999999996</v>
      </c>
      <c r="AJ422" s="8">
        <f t="shared" si="84"/>
        <v>1.266086956521739</v>
      </c>
      <c r="AK422" s="8"/>
      <c r="AL422" s="30">
        <v>3</v>
      </c>
      <c r="AO422" t="s">
        <v>657</v>
      </c>
      <c r="AQ422" s="1" t="s">
        <v>638</v>
      </c>
    </row>
    <row r="423" spans="1:43" x14ac:dyDescent="0.3">
      <c r="A423">
        <v>295</v>
      </c>
      <c r="B423">
        <v>422</v>
      </c>
      <c r="C423" s="2">
        <v>3</v>
      </c>
      <c r="D423" s="6" t="s">
        <v>613</v>
      </c>
      <c r="E423">
        <v>1</v>
      </c>
      <c r="F423" s="2" t="s">
        <v>547</v>
      </c>
      <c r="G423" t="s">
        <v>548</v>
      </c>
      <c r="H423">
        <v>1</v>
      </c>
      <c r="I423" s="2">
        <v>3</v>
      </c>
      <c r="J423" t="s">
        <v>505</v>
      </c>
      <c r="K423">
        <v>1</v>
      </c>
      <c r="L423" s="2">
        <v>1</v>
      </c>
      <c r="M423" t="str">
        <f>W423</f>
        <v>T-108371_Standard</v>
      </c>
      <c r="N423">
        <f>Y423</f>
        <v>1</v>
      </c>
      <c r="U423" s="2">
        <f t="shared" si="81"/>
        <v>1</v>
      </c>
      <c r="V423" t="s">
        <v>572</v>
      </c>
      <c r="W423" t="s">
        <v>507</v>
      </c>
      <c r="X423" s="30" t="s">
        <v>108</v>
      </c>
      <c r="Y423" s="30">
        <v>1</v>
      </c>
      <c r="Z423" s="30" t="s">
        <v>601</v>
      </c>
      <c r="AA423" s="1" t="s">
        <v>131</v>
      </c>
      <c r="AB423" s="40">
        <v>6</v>
      </c>
      <c r="AC423" s="40">
        <v>20</v>
      </c>
      <c r="AD423" s="40">
        <v>182</v>
      </c>
      <c r="AE423" s="30" t="s">
        <v>128</v>
      </c>
      <c r="AF423" s="11">
        <v>0.13800000000000001</v>
      </c>
      <c r="AG423" s="8">
        <f t="shared" si="82"/>
        <v>0.13800000000000001</v>
      </c>
      <c r="AH423" s="8">
        <f t="shared" si="85"/>
        <v>0.17471999999999999</v>
      </c>
      <c r="AI423" s="8">
        <f t="shared" si="83"/>
        <v>0.17471999999999999</v>
      </c>
      <c r="AJ423" s="8">
        <f t="shared" si="84"/>
        <v>1.266086956521739</v>
      </c>
      <c r="AK423" s="8"/>
      <c r="AL423" s="30">
        <v>3</v>
      </c>
      <c r="AO423" t="s">
        <v>657</v>
      </c>
      <c r="AQ423" s="1" t="s">
        <v>638</v>
      </c>
    </row>
    <row r="424" spans="1:43" x14ac:dyDescent="0.3">
      <c r="A424">
        <v>427</v>
      </c>
      <c r="B424">
        <v>423</v>
      </c>
      <c r="C424" s="2">
        <v>4</v>
      </c>
      <c r="D424" s="6" t="s">
        <v>894</v>
      </c>
      <c r="E424">
        <v>1</v>
      </c>
      <c r="F424" s="2">
        <v>3</v>
      </c>
      <c r="G424" t="s">
        <v>747</v>
      </c>
      <c r="H424">
        <v>3</v>
      </c>
      <c r="I424" s="2">
        <v>2</v>
      </c>
      <c r="J424" t="s">
        <v>461</v>
      </c>
      <c r="K424">
        <v>1</v>
      </c>
      <c r="L424" s="2">
        <v>3</v>
      </c>
      <c r="M424" t="s">
        <v>505</v>
      </c>
      <c r="N424">
        <v>1</v>
      </c>
      <c r="O424" s="2">
        <v>1</v>
      </c>
      <c r="P424" t="str">
        <f>W424</f>
        <v>T-108371_Standard</v>
      </c>
      <c r="Q424">
        <f>Y424</f>
        <v>1</v>
      </c>
      <c r="U424" s="2">
        <f t="shared" si="81"/>
        <v>3</v>
      </c>
      <c r="V424" s="30" t="s">
        <v>858</v>
      </c>
      <c r="W424" s="30" t="s">
        <v>507</v>
      </c>
      <c r="X424" s="30" t="s">
        <v>108</v>
      </c>
      <c r="Y424" s="30">
        <v>1</v>
      </c>
      <c r="AA424" s="17" t="s">
        <v>131</v>
      </c>
      <c r="AB424" s="40">
        <v>6</v>
      </c>
      <c r="AC424" s="40">
        <v>20</v>
      </c>
      <c r="AD424" s="40">
        <v>182</v>
      </c>
      <c r="AE424" t="s">
        <v>128</v>
      </c>
      <c r="AF424" s="11">
        <v>0.14000000000000001</v>
      </c>
      <c r="AG424" s="8">
        <f t="shared" si="82"/>
        <v>0.42000000000000004</v>
      </c>
      <c r="AH424" s="8">
        <f t="shared" si="85"/>
        <v>0.17471999999999999</v>
      </c>
      <c r="AI424" s="8">
        <f t="shared" si="83"/>
        <v>0.52415999999999996</v>
      </c>
      <c r="AJ424" s="8">
        <f t="shared" si="84"/>
        <v>1.2479999999999998</v>
      </c>
      <c r="AK424" s="8"/>
      <c r="AL424" s="30">
        <v>3</v>
      </c>
      <c r="AO424" t="s">
        <v>657</v>
      </c>
      <c r="AQ424" s="30" t="s">
        <v>638</v>
      </c>
    </row>
    <row r="425" spans="1:43" x14ac:dyDescent="0.3">
      <c r="A425">
        <v>490</v>
      </c>
      <c r="B425">
        <v>424</v>
      </c>
      <c r="C425" s="2">
        <v>5</v>
      </c>
      <c r="D425" s="6" t="s">
        <v>1040</v>
      </c>
      <c r="E425">
        <v>1</v>
      </c>
      <c r="F425" s="2">
        <v>1</v>
      </c>
      <c r="G425" t="s">
        <v>901</v>
      </c>
      <c r="H425">
        <v>3</v>
      </c>
      <c r="I425" s="2">
        <v>2</v>
      </c>
      <c r="J425" t="s">
        <v>461</v>
      </c>
      <c r="K425">
        <v>1</v>
      </c>
      <c r="L425" s="2">
        <v>3</v>
      </c>
      <c r="M425" t="s">
        <v>505</v>
      </c>
      <c r="N425">
        <v>1</v>
      </c>
      <c r="O425" s="2">
        <v>1</v>
      </c>
      <c r="P425" t="str">
        <f>W425</f>
        <v>T-108371_Standard</v>
      </c>
      <c r="Q425">
        <f>Y425</f>
        <v>1</v>
      </c>
      <c r="U425" s="2">
        <f t="shared" si="81"/>
        <v>3</v>
      </c>
      <c r="V425" t="s">
        <v>964</v>
      </c>
      <c r="W425" t="s">
        <v>507</v>
      </c>
      <c r="X425" t="s">
        <v>108</v>
      </c>
      <c r="Y425">
        <v>1</v>
      </c>
      <c r="AA425" s="17" t="s">
        <v>131</v>
      </c>
      <c r="AB425" s="40">
        <v>6</v>
      </c>
      <c r="AC425" s="40">
        <v>20</v>
      </c>
      <c r="AD425" s="40">
        <v>182</v>
      </c>
      <c r="AE425" t="s">
        <v>128</v>
      </c>
      <c r="AF425" s="11">
        <v>0.14000000000000001</v>
      </c>
      <c r="AG425" s="8">
        <f t="shared" si="82"/>
        <v>0.42000000000000004</v>
      </c>
      <c r="AH425" s="8">
        <f t="shared" si="85"/>
        <v>0.17471999999999999</v>
      </c>
      <c r="AI425" s="8">
        <f t="shared" si="83"/>
        <v>0.52415999999999996</v>
      </c>
      <c r="AJ425" s="8">
        <f t="shared" si="84"/>
        <v>1.2479999999999998</v>
      </c>
      <c r="AK425" s="8"/>
      <c r="AL425" s="30">
        <v>3</v>
      </c>
      <c r="AO425" t="s">
        <v>657</v>
      </c>
      <c r="AQ425" s="30" t="s">
        <v>638</v>
      </c>
    </row>
    <row r="426" spans="1:43" x14ac:dyDescent="0.3">
      <c r="A426">
        <v>166</v>
      </c>
      <c r="B426">
        <v>425</v>
      </c>
      <c r="C426" s="2">
        <v>3</v>
      </c>
      <c r="D426" s="6" t="s">
        <v>613</v>
      </c>
      <c r="E426">
        <v>1</v>
      </c>
      <c r="F426" s="2" t="str">
        <f>V426</f>
        <v>2</v>
      </c>
      <c r="G426" t="str">
        <f>W426</f>
        <v>T-115217_Standard</v>
      </c>
      <c r="H426">
        <f>Y426</f>
        <v>1</v>
      </c>
      <c r="I426" s="2">
        <v>2</v>
      </c>
      <c r="J426" t="s">
        <v>616</v>
      </c>
      <c r="K426">
        <v>2</v>
      </c>
      <c r="U426" s="2">
        <f t="shared" si="81"/>
        <v>2</v>
      </c>
      <c r="V426" t="s">
        <v>324</v>
      </c>
      <c r="W426" t="s">
        <v>325</v>
      </c>
      <c r="X426" s="30" t="s">
        <v>108</v>
      </c>
      <c r="Y426" s="30">
        <v>1</v>
      </c>
      <c r="Z426" s="30" t="s">
        <v>593</v>
      </c>
      <c r="AA426" s="1" t="s">
        <v>131</v>
      </c>
      <c r="AB426" s="40">
        <v>6</v>
      </c>
      <c r="AC426" s="40">
        <v>50</v>
      </c>
      <c r="AD426" s="40">
        <v>80</v>
      </c>
      <c r="AE426" s="30" t="s">
        <v>128</v>
      </c>
      <c r="AF426" s="11">
        <v>0.188</v>
      </c>
      <c r="AG426" s="8">
        <f t="shared" si="82"/>
        <v>0.376</v>
      </c>
      <c r="AH426" s="8">
        <f t="shared" si="85"/>
        <v>0.192</v>
      </c>
      <c r="AI426" s="8">
        <f t="shared" si="83"/>
        <v>0.38400000000000001</v>
      </c>
      <c r="AJ426" s="8">
        <f t="shared" si="84"/>
        <v>1.0212765957446808</v>
      </c>
      <c r="AK426" s="8"/>
      <c r="AL426" s="12"/>
    </row>
    <row r="427" spans="1:43" x14ac:dyDescent="0.3">
      <c r="A427">
        <v>169</v>
      </c>
      <c r="B427">
        <v>426</v>
      </c>
      <c r="C427" s="2">
        <v>3</v>
      </c>
      <c r="D427" s="6" t="s">
        <v>613</v>
      </c>
      <c r="E427">
        <v>1</v>
      </c>
      <c r="F427" s="2" t="str">
        <f>V427</f>
        <v>3</v>
      </c>
      <c r="G427" t="str">
        <f>W427</f>
        <v>T-115217_2</v>
      </c>
      <c r="H427">
        <f>Y427</f>
        <v>1</v>
      </c>
      <c r="I427" s="2">
        <v>2</v>
      </c>
      <c r="J427" t="s">
        <v>618</v>
      </c>
      <c r="K427">
        <v>2</v>
      </c>
      <c r="U427" s="2">
        <f t="shared" si="81"/>
        <v>2</v>
      </c>
      <c r="V427" t="s">
        <v>326</v>
      </c>
      <c r="W427" t="s">
        <v>327</v>
      </c>
      <c r="X427" s="30" t="s">
        <v>108</v>
      </c>
      <c r="Y427" s="30">
        <v>1</v>
      </c>
      <c r="Z427" s="30" t="s">
        <v>593</v>
      </c>
      <c r="AA427" s="1" t="s">
        <v>131</v>
      </c>
      <c r="AB427" s="40">
        <v>6</v>
      </c>
      <c r="AC427" s="40">
        <v>50</v>
      </c>
      <c r="AD427" s="40">
        <v>80</v>
      </c>
      <c r="AE427" s="30" t="s">
        <v>128</v>
      </c>
      <c r="AF427" s="11">
        <v>0.188</v>
      </c>
      <c r="AG427" s="8">
        <f t="shared" si="82"/>
        <v>0.376</v>
      </c>
      <c r="AH427" s="8">
        <f t="shared" si="85"/>
        <v>0.192</v>
      </c>
      <c r="AI427" s="8">
        <f t="shared" si="83"/>
        <v>0.38400000000000001</v>
      </c>
      <c r="AJ427" s="8">
        <f t="shared" si="84"/>
        <v>1.0212765957446808</v>
      </c>
      <c r="AK427" s="8"/>
      <c r="AL427" s="12"/>
    </row>
    <row r="428" spans="1:43" x14ac:dyDescent="0.3">
      <c r="A428">
        <v>268</v>
      </c>
      <c r="B428">
        <v>427</v>
      </c>
      <c r="C428" s="2">
        <v>3</v>
      </c>
      <c r="D428" s="6" t="s">
        <v>613</v>
      </c>
      <c r="E428">
        <v>1</v>
      </c>
      <c r="F428" s="2" t="s">
        <v>460</v>
      </c>
      <c r="G428" t="s">
        <v>461</v>
      </c>
      <c r="H428">
        <v>3</v>
      </c>
      <c r="I428" s="2">
        <v>6</v>
      </c>
      <c r="J428" t="s">
        <v>529</v>
      </c>
      <c r="K428">
        <v>1</v>
      </c>
      <c r="L428" s="2">
        <v>1</v>
      </c>
      <c r="M428" t="s">
        <v>530</v>
      </c>
      <c r="N428">
        <v>1</v>
      </c>
      <c r="O428" s="2">
        <v>2</v>
      </c>
      <c r="P428" t="str">
        <f>W428</f>
        <v>T-114517_Standard</v>
      </c>
      <c r="Q428">
        <f>Y428</f>
        <v>1</v>
      </c>
      <c r="U428" s="2">
        <f t="shared" si="81"/>
        <v>3</v>
      </c>
      <c r="V428" t="s">
        <v>533</v>
      </c>
      <c r="W428" t="s">
        <v>534</v>
      </c>
      <c r="X428" s="30" t="s">
        <v>108</v>
      </c>
      <c r="Y428" s="30">
        <v>1</v>
      </c>
      <c r="Z428" s="30" t="s">
        <v>612</v>
      </c>
      <c r="AA428" s="1" t="s">
        <v>131</v>
      </c>
      <c r="AB428" s="40">
        <v>6</v>
      </c>
      <c r="AC428" s="40">
        <v>68</v>
      </c>
      <c r="AD428" s="40">
        <v>100</v>
      </c>
      <c r="AE428" s="30" t="s">
        <v>128</v>
      </c>
      <c r="AF428" s="11">
        <v>0.314</v>
      </c>
      <c r="AG428" s="8">
        <f t="shared" si="82"/>
        <v>0.94199999999999995</v>
      </c>
      <c r="AH428" s="8">
        <f t="shared" si="85"/>
        <v>0.32640000000000002</v>
      </c>
      <c r="AI428" s="8">
        <f t="shared" si="83"/>
        <v>0.97920000000000007</v>
      </c>
      <c r="AJ428" s="8">
        <f t="shared" si="84"/>
        <v>1.0394904458598728</v>
      </c>
      <c r="AK428" s="8"/>
    </row>
    <row r="429" spans="1:43" x14ac:dyDescent="0.3">
      <c r="A429">
        <v>307</v>
      </c>
      <c r="B429">
        <v>428</v>
      </c>
      <c r="C429" s="2">
        <v>3</v>
      </c>
      <c r="D429" s="6" t="s">
        <v>613</v>
      </c>
      <c r="E429">
        <v>1</v>
      </c>
      <c r="F429" s="2" t="s">
        <v>547</v>
      </c>
      <c r="G429" t="s">
        <v>548</v>
      </c>
      <c r="H429">
        <v>1</v>
      </c>
      <c r="I429" s="2">
        <v>6</v>
      </c>
      <c r="J429" t="s">
        <v>529</v>
      </c>
      <c r="K429">
        <v>1</v>
      </c>
      <c r="L429" s="2">
        <v>1</v>
      </c>
      <c r="M429" t="s">
        <v>530</v>
      </c>
      <c r="N429">
        <v>1</v>
      </c>
      <c r="O429" s="2">
        <v>2</v>
      </c>
      <c r="P429" t="str">
        <f>W429</f>
        <v>T-114517_Standard</v>
      </c>
      <c r="Q429">
        <f>Y429</f>
        <v>1</v>
      </c>
      <c r="U429" s="2">
        <f t="shared" si="81"/>
        <v>1</v>
      </c>
      <c r="V429" t="s">
        <v>585</v>
      </c>
      <c r="W429" t="s">
        <v>534</v>
      </c>
      <c r="X429" s="30" t="s">
        <v>108</v>
      </c>
      <c r="Y429" s="30">
        <v>1</v>
      </c>
      <c r="Z429" s="30" t="s">
        <v>612</v>
      </c>
      <c r="AA429" s="1" t="s">
        <v>131</v>
      </c>
      <c r="AB429" s="40">
        <v>6</v>
      </c>
      <c r="AC429" s="40">
        <v>68</v>
      </c>
      <c r="AD429" s="40">
        <v>100</v>
      </c>
      <c r="AE429" s="30" t="s">
        <v>128</v>
      </c>
      <c r="AF429" s="11">
        <v>0.314</v>
      </c>
      <c r="AG429" s="8">
        <f t="shared" si="82"/>
        <v>0.314</v>
      </c>
      <c r="AH429" s="8">
        <f t="shared" si="85"/>
        <v>0.32640000000000002</v>
      </c>
      <c r="AI429" s="8">
        <f t="shared" si="83"/>
        <v>0.32640000000000002</v>
      </c>
      <c r="AJ429" s="8">
        <f t="shared" si="84"/>
        <v>1.0394904458598726</v>
      </c>
      <c r="AK429" s="8"/>
    </row>
    <row r="430" spans="1:43" x14ac:dyDescent="0.3">
      <c r="A430">
        <v>439</v>
      </c>
      <c r="B430">
        <v>429</v>
      </c>
      <c r="C430" s="2">
        <v>4</v>
      </c>
      <c r="D430" s="6" t="s">
        <v>894</v>
      </c>
      <c r="E430">
        <v>1</v>
      </c>
      <c r="F430" s="2">
        <v>3</v>
      </c>
      <c r="G430" t="s">
        <v>747</v>
      </c>
      <c r="H430">
        <v>3</v>
      </c>
      <c r="I430" s="2">
        <v>2</v>
      </c>
      <c r="J430" t="s">
        <v>461</v>
      </c>
      <c r="K430">
        <v>1</v>
      </c>
      <c r="L430" s="2">
        <v>6</v>
      </c>
      <c r="M430" t="s">
        <v>529</v>
      </c>
      <c r="N430">
        <v>1</v>
      </c>
      <c r="O430" s="2">
        <v>1</v>
      </c>
      <c r="P430" t="s">
        <v>530</v>
      </c>
      <c r="Q430">
        <v>1</v>
      </c>
      <c r="R430" s="2">
        <v>2</v>
      </c>
      <c r="S430" t="str">
        <f>W430</f>
        <v>T-114517_Standard</v>
      </c>
      <c r="T430">
        <f>Y430</f>
        <v>1</v>
      </c>
      <c r="U430" s="2">
        <f t="shared" si="81"/>
        <v>3</v>
      </c>
      <c r="V430" s="30" t="s">
        <v>870</v>
      </c>
      <c r="W430" s="30" t="s">
        <v>534</v>
      </c>
      <c r="X430" s="30" t="s">
        <v>108</v>
      </c>
      <c r="Y430" s="30">
        <v>1</v>
      </c>
      <c r="AA430" s="17" t="s">
        <v>131</v>
      </c>
      <c r="AB430" s="40">
        <v>6</v>
      </c>
      <c r="AC430" s="40">
        <v>68</v>
      </c>
      <c r="AD430" s="40">
        <v>100</v>
      </c>
      <c r="AE430" t="s">
        <v>128</v>
      </c>
      <c r="AF430" s="11">
        <v>0.32</v>
      </c>
      <c r="AG430" s="8">
        <f t="shared" si="82"/>
        <v>0.96</v>
      </c>
      <c r="AH430" s="8">
        <f t="shared" si="85"/>
        <v>0.32640000000000002</v>
      </c>
      <c r="AI430" s="8">
        <f t="shared" si="83"/>
        <v>0.97920000000000007</v>
      </c>
      <c r="AJ430" s="8">
        <f t="shared" si="84"/>
        <v>1.02</v>
      </c>
      <c r="AK430" s="8"/>
    </row>
    <row r="431" spans="1:43" x14ac:dyDescent="0.3">
      <c r="A431">
        <v>502</v>
      </c>
      <c r="B431">
        <v>430</v>
      </c>
      <c r="C431" s="2">
        <v>5</v>
      </c>
      <c r="D431" s="6" t="s">
        <v>1040</v>
      </c>
      <c r="E431">
        <v>1</v>
      </c>
      <c r="F431" s="2">
        <v>1</v>
      </c>
      <c r="G431" t="s">
        <v>901</v>
      </c>
      <c r="H431">
        <v>3</v>
      </c>
      <c r="I431" s="2">
        <v>2</v>
      </c>
      <c r="J431" t="s">
        <v>461</v>
      </c>
      <c r="K431">
        <v>1</v>
      </c>
      <c r="L431" s="2">
        <v>6</v>
      </c>
      <c r="M431" t="s">
        <v>529</v>
      </c>
      <c r="N431">
        <v>1</v>
      </c>
      <c r="O431" s="2">
        <v>1</v>
      </c>
      <c r="P431" t="s">
        <v>530</v>
      </c>
      <c r="Q431">
        <v>1</v>
      </c>
      <c r="R431" s="2">
        <v>2</v>
      </c>
      <c r="S431" t="str">
        <f>W431</f>
        <v>T-114517_Standard</v>
      </c>
      <c r="T431">
        <f>Y431</f>
        <v>1</v>
      </c>
      <c r="U431" s="2">
        <f t="shared" si="81"/>
        <v>3</v>
      </c>
      <c r="V431" t="s">
        <v>976</v>
      </c>
      <c r="W431" t="s">
        <v>534</v>
      </c>
      <c r="X431" t="s">
        <v>108</v>
      </c>
      <c r="Y431">
        <v>1</v>
      </c>
      <c r="AA431" s="17" t="s">
        <v>131</v>
      </c>
      <c r="AB431" s="40">
        <v>6</v>
      </c>
      <c r="AC431" s="40">
        <v>68</v>
      </c>
      <c r="AD431" s="40">
        <v>100</v>
      </c>
      <c r="AE431" t="s">
        <v>128</v>
      </c>
      <c r="AF431" s="11">
        <v>0.32</v>
      </c>
      <c r="AG431" s="8">
        <f t="shared" si="82"/>
        <v>0.96</v>
      </c>
      <c r="AH431" s="8">
        <f t="shared" si="85"/>
        <v>0.32640000000000002</v>
      </c>
      <c r="AI431" s="8">
        <f t="shared" si="83"/>
        <v>0.97920000000000007</v>
      </c>
      <c r="AJ431" s="8">
        <f t="shared" si="84"/>
        <v>1.02</v>
      </c>
      <c r="AK431" s="8"/>
      <c r="AL431" s="12"/>
      <c r="AQ431" s="12"/>
    </row>
    <row r="432" spans="1:43" x14ac:dyDescent="0.3">
      <c r="A432">
        <v>267</v>
      </c>
      <c r="B432">
        <v>431</v>
      </c>
      <c r="C432" s="2">
        <v>3</v>
      </c>
      <c r="D432" s="6" t="s">
        <v>613</v>
      </c>
      <c r="E432">
        <v>1</v>
      </c>
      <c r="F432" s="2" t="s">
        <v>460</v>
      </c>
      <c r="G432" t="s">
        <v>461</v>
      </c>
      <c r="H432">
        <v>3</v>
      </c>
      <c r="I432" s="2">
        <v>6</v>
      </c>
      <c r="J432" t="s">
        <v>529</v>
      </c>
      <c r="K432">
        <v>1</v>
      </c>
      <c r="L432" s="2">
        <v>1</v>
      </c>
      <c r="M432" t="s">
        <v>530</v>
      </c>
      <c r="N432">
        <v>1</v>
      </c>
      <c r="O432" s="2">
        <v>1</v>
      </c>
      <c r="P432" t="str">
        <f>W432</f>
        <v>T-114516_Standard</v>
      </c>
      <c r="Q432">
        <f>Y432</f>
        <v>1</v>
      </c>
      <c r="U432" s="2">
        <f t="shared" si="81"/>
        <v>3</v>
      </c>
      <c r="V432" t="s">
        <v>531</v>
      </c>
      <c r="W432" t="s">
        <v>532</v>
      </c>
      <c r="X432" s="30" t="s">
        <v>108</v>
      </c>
      <c r="Y432" s="30">
        <v>1</v>
      </c>
      <c r="Z432" s="30" t="s">
        <v>598</v>
      </c>
      <c r="AA432" s="1" t="s">
        <v>131</v>
      </c>
      <c r="AB432" s="40">
        <v>6</v>
      </c>
      <c r="AC432" s="40">
        <v>100</v>
      </c>
      <c r="AD432" s="40">
        <v>120</v>
      </c>
      <c r="AE432" s="30" t="s">
        <v>128</v>
      </c>
      <c r="AF432" s="11">
        <v>0.54500000000000004</v>
      </c>
      <c r="AG432" s="8">
        <f t="shared" si="82"/>
        <v>1.6350000000000002</v>
      </c>
      <c r="AH432" s="8">
        <f t="shared" si="85"/>
        <v>0.57599999999999996</v>
      </c>
      <c r="AI432" s="8">
        <f t="shared" si="83"/>
        <v>1.7279999999999998</v>
      </c>
      <c r="AJ432" s="8">
        <f t="shared" si="84"/>
        <v>1.0568807339449537</v>
      </c>
      <c r="AK432" s="8"/>
    </row>
    <row r="433" spans="1:43" x14ac:dyDescent="0.3">
      <c r="A433">
        <v>306</v>
      </c>
      <c r="B433">
        <v>432</v>
      </c>
      <c r="C433" s="2">
        <v>3</v>
      </c>
      <c r="D433" s="6" t="s">
        <v>613</v>
      </c>
      <c r="E433">
        <v>1</v>
      </c>
      <c r="F433" s="2" t="s">
        <v>547</v>
      </c>
      <c r="G433" t="s">
        <v>548</v>
      </c>
      <c r="H433">
        <v>1</v>
      </c>
      <c r="I433" s="2">
        <v>6</v>
      </c>
      <c r="J433" t="s">
        <v>529</v>
      </c>
      <c r="K433">
        <v>1</v>
      </c>
      <c r="L433" s="2">
        <v>1</v>
      </c>
      <c r="M433" t="s">
        <v>530</v>
      </c>
      <c r="N433">
        <v>1</v>
      </c>
      <c r="O433" s="2">
        <v>1</v>
      </c>
      <c r="P433" t="str">
        <f>W433</f>
        <v>T-114516_Standard</v>
      </c>
      <c r="Q433">
        <f>Y433</f>
        <v>1</v>
      </c>
      <c r="U433" s="2">
        <f t="shared" si="81"/>
        <v>1</v>
      </c>
      <c r="V433" t="s">
        <v>584</v>
      </c>
      <c r="W433" t="s">
        <v>532</v>
      </c>
      <c r="X433" s="30" t="s">
        <v>108</v>
      </c>
      <c r="Y433" s="30">
        <v>1</v>
      </c>
      <c r="Z433" s="30" t="s">
        <v>598</v>
      </c>
      <c r="AA433" s="1" t="s">
        <v>131</v>
      </c>
      <c r="AB433" s="40">
        <v>6</v>
      </c>
      <c r="AC433" s="40">
        <v>100</v>
      </c>
      <c r="AD433" s="40">
        <v>120</v>
      </c>
      <c r="AE433" s="30" t="s">
        <v>128</v>
      </c>
      <c r="AF433" s="11">
        <v>0.54500000000000004</v>
      </c>
      <c r="AG433" s="8">
        <f t="shared" si="82"/>
        <v>0.54500000000000004</v>
      </c>
      <c r="AH433" s="8">
        <f t="shared" si="85"/>
        <v>0.57599999999999996</v>
      </c>
      <c r="AI433" s="8">
        <f t="shared" si="83"/>
        <v>0.57599999999999996</v>
      </c>
      <c r="AJ433" s="8">
        <f t="shared" si="84"/>
        <v>1.056880733944954</v>
      </c>
      <c r="AK433" s="8"/>
    </row>
    <row r="434" spans="1:43" x14ac:dyDescent="0.3">
      <c r="A434">
        <v>438</v>
      </c>
      <c r="B434">
        <v>433</v>
      </c>
      <c r="C434" s="2">
        <v>4</v>
      </c>
      <c r="D434" s="6" t="s">
        <v>894</v>
      </c>
      <c r="E434">
        <v>1</v>
      </c>
      <c r="F434" s="2">
        <v>3</v>
      </c>
      <c r="G434" t="s">
        <v>747</v>
      </c>
      <c r="H434">
        <v>3</v>
      </c>
      <c r="I434" s="2">
        <v>2</v>
      </c>
      <c r="J434" t="s">
        <v>461</v>
      </c>
      <c r="K434">
        <v>1</v>
      </c>
      <c r="L434" s="2">
        <v>6</v>
      </c>
      <c r="M434" t="s">
        <v>529</v>
      </c>
      <c r="N434">
        <v>1</v>
      </c>
      <c r="O434" s="2">
        <v>1</v>
      </c>
      <c r="P434" t="s">
        <v>530</v>
      </c>
      <c r="Q434">
        <v>1</v>
      </c>
      <c r="R434" s="2">
        <v>1</v>
      </c>
      <c r="S434" t="str">
        <f>W434</f>
        <v>T-114516_Standard</v>
      </c>
      <c r="T434">
        <f>Y434</f>
        <v>1</v>
      </c>
      <c r="U434" s="2">
        <f t="shared" si="81"/>
        <v>3</v>
      </c>
      <c r="V434" s="30" t="s">
        <v>869</v>
      </c>
      <c r="W434" s="30" t="s">
        <v>532</v>
      </c>
      <c r="X434" s="30" t="s">
        <v>108</v>
      </c>
      <c r="Y434" s="30">
        <v>1</v>
      </c>
      <c r="AA434" s="17" t="s">
        <v>131</v>
      </c>
      <c r="AB434" s="40">
        <v>6</v>
      </c>
      <c r="AC434" s="40">
        <v>100</v>
      </c>
      <c r="AD434" s="40">
        <v>120</v>
      </c>
      <c r="AE434" t="s">
        <v>128</v>
      </c>
      <c r="AF434" s="11">
        <v>0.55500000000000005</v>
      </c>
      <c r="AG434" s="8">
        <f t="shared" si="82"/>
        <v>1.665</v>
      </c>
      <c r="AH434" s="8">
        <f t="shared" si="85"/>
        <v>0.57599999999999996</v>
      </c>
      <c r="AI434" s="8">
        <f t="shared" si="83"/>
        <v>1.7279999999999998</v>
      </c>
      <c r="AJ434" s="8">
        <f t="shared" si="84"/>
        <v>1.0378378378378377</v>
      </c>
      <c r="AK434" s="8"/>
      <c r="AL434" s="12"/>
      <c r="AQ434" s="12"/>
    </row>
    <row r="435" spans="1:43" x14ac:dyDescent="0.3">
      <c r="A435">
        <v>501</v>
      </c>
      <c r="B435">
        <v>434</v>
      </c>
      <c r="C435" s="2">
        <v>5</v>
      </c>
      <c r="D435" s="6" t="s">
        <v>1040</v>
      </c>
      <c r="E435">
        <v>1</v>
      </c>
      <c r="F435" s="2">
        <v>1</v>
      </c>
      <c r="G435" t="s">
        <v>901</v>
      </c>
      <c r="H435">
        <v>3</v>
      </c>
      <c r="I435" s="2">
        <v>2</v>
      </c>
      <c r="J435" t="s">
        <v>461</v>
      </c>
      <c r="K435">
        <v>1</v>
      </c>
      <c r="L435" s="2">
        <v>6</v>
      </c>
      <c r="M435" t="s">
        <v>529</v>
      </c>
      <c r="N435">
        <v>1</v>
      </c>
      <c r="O435" s="2">
        <v>1</v>
      </c>
      <c r="P435" t="s">
        <v>530</v>
      </c>
      <c r="Q435">
        <v>1</v>
      </c>
      <c r="R435" s="2">
        <v>1</v>
      </c>
      <c r="S435" t="str">
        <f>W435</f>
        <v>T-114516_Standard</v>
      </c>
      <c r="T435">
        <f>Y435</f>
        <v>1</v>
      </c>
      <c r="U435" s="2">
        <f t="shared" si="81"/>
        <v>3</v>
      </c>
      <c r="V435" t="s">
        <v>975</v>
      </c>
      <c r="W435" t="s">
        <v>532</v>
      </c>
      <c r="X435" t="s">
        <v>108</v>
      </c>
      <c r="Y435">
        <v>1</v>
      </c>
      <c r="AA435" s="17" t="s">
        <v>131</v>
      </c>
      <c r="AB435" s="40">
        <v>6</v>
      </c>
      <c r="AC435" s="40">
        <v>100</v>
      </c>
      <c r="AD435" s="40">
        <v>120</v>
      </c>
      <c r="AE435" t="s">
        <v>128</v>
      </c>
      <c r="AF435" s="11">
        <v>0.55500000000000005</v>
      </c>
      <c r="AG435" s="8">
        <f t="shared" si="82"/>
        <v>1.665</v>
      </c>
      <c r="AH435" s="8">
        <f t="shared" si="85"/>
        <v>0.57599999999999996</v>
      </c>
      <c r="AI435" s="8">
        <f t="shared" si="83"/>
        <v>1.7279999999999998</v>
      </c>
      <c r="AJ435" s="8">
        <f t="shared" si="84"/>
        <v>1.0378378378378377</v>
      </c>
      <c r="AK435" s="8"/>
    </row>
    <row r="436" spans="1:43" x14ac:dyDescent="0.3">
      <c r="A436">
        <v>8</v>
      </c>
      <c r="B436">
        <v>435</v>
      </c>
      <c r="C436" s="2">
        <v>1</v>
      </c>
      <c r="D436" t="s">
        <v>113</v>
      </c>
      <c r="E436">
        <v>1</v>
      </c>
      <c r="F436" s="2">
        <v>2</v>
      </c>
      <c r="G436" t="s">
        <v>60</v>
      </c>
      <c r="H436">
        <v>1</v>
      </c>
      <c r="I436" s="2">
        <v>8</v>
      </c>
      <c r="J436" t="str">
        <f t="shared" ref="J436:J458" si="86">W436</f>
        <v>T-114256_4</v>
      </c>
      <c r="K436">
        <f t="shared" ref="K436:K458" si="87">Y436</f>
        <v>1</v>
      </c>
      <c r="U436" s="2">
        <f t="shared" si="81"/>
        <v>1</v>
      </c>
      <c r="V436" s="30" t="s">
        <v>12</v>
      </c>
      <c r="W436" s="30" t="s">
        <v>68</v>
      </c>
      <c r="X436" s="30" t="s">
        <v>108</v>
      </c>
      <c r="Y436" s="30">
        <v>1</v>
      </c>
      <c r="Z436" s="30"/>
      <c r="AA436" s="1" t="s">
        <v>131</v>
      </c>
      <c r="AB436" s="42">
        <v>6</v>
      </c>
      <c r="AC436" s="42">
        <v>158</v>
      </c>
      <c r="AD436" s="42">
        <v>477</v>
      </c>
      <c r="AE436" s="6" t="s">
        <v>128</v>
      </c>
      <c r="AF436" s="8">
        <v>3.044</v>
      </c>
      <c r="AG436" s="8">
        <f t="shared" si="82"/>
        <v>3.044</v>
      </c>
      <c r="AH436" s="8">
        <f t="shared" si="85"/>
        <v>3.6175679999999999</v>
      </c>
      <c r="AI436" s="8">
        <f t="shared" si="83"/>
        <v>3.6175679999999999</v>
      </c>
      <c r="AJ436" s="8">
        <f t="shared" si="84"/>
        <v>1.1884257555847568</v>
      </c>
      <c r="AK436" s="8"/>
      <c r="AL436">
        <v>2</v>
      </c>
      <c r="AQ436" s="12"/>
    </row>
    <row r="437" spans="1:43" x14ac:dyDescent="0.3">
      <c r="A437">
        <v>11</v>
      </c>
      <c r="B437">
        <v>436</v>
      </c>
      <c r="C437" s="2">
        <v>1</v>
      </c>
      <c r="D437" t="s">
        <v>113</v>
      </c>
      <c r="E437">
        <v>1</v>
      </c>
      <c r="F437" s="2">
        <v>2</v>
      </c>
      <c r="G437" t="s">
        <v>60</v>
      </c>
      <c r="H437">
        <v>1</v>
      </c>
      <c r="I437" s="2">
        <v>11</v>
      </c>
      <c r="J437" t="str">
        <f t="shared" si="86"/>
        <v>T-114256_7</v>
      </c>
      <c r="K437">
        <f t="shared" si="87"/>
        <v>1</v>
      </c>
      <c r="U437" s="2">
        <f t="shared" si="81"/>
        <v>1</v>
      </c>
      <c r="V437" s="30" t="s">
        <v>15</v>
      </c>
      <c r="W437" s="30" t="s">
        <v>71</v>
      </c>
      <c r="X437" s="30" t="s">
        <v>108</v>
      </c>
      <c r="Y437" s="30">
        <v>1</v>
      </c>
      <c r="Z437" s="30"/>
      <c r="AA437" s="1" t="s">
        <v>131</v>
      </c>
      <c r="AB437" s="42">
        <v>6</v>
      </c>
      <c r="AC437" s="42">
        <v>158</v>
      </c>
      <c r="AD437" s="42">
        <v>477</v>
      </c>
      <c r="AE437" s="6" t="s">
        <v>128</v>
      </c>
      <c r="AF437" s="8">
        <v>3.044</v>
      </c>
      <c r="AG437" s="8">
        <f t="shared" si="82"/>
        <v>3.044</v>
      </c>
      <c r="AH437" s="8">
        <f t="shared" si="85"/>
        <v>3.6175679999999999</v>
      </c>
      <c r="AI437" s="8">
        <f t="shared" si="83"/>
        <v>3.6175679999999999</v>
      </c>
      <c r="AJ437" s="8">
        <f t="shared" si="84"/>
        <v>1.1884257555847568</v>
      </c>
      <c r="AK437" s="8"/>
      <c r="AL437">
        <v>2</v>
      </c>
    </row>
    <row r="438" spans="1:43" x14ac:dyDescent="0.3">
      <c r="A438">
        <v>27</v>
      </c>
      <c r="B438">
        <v>437</v>
      </c>
      <c r="C438" s="2">
        <v>1</v>
      </c>
      <c r="D438" t="s">
        <v>113</v>
      </c>
      <c r="E438">
        <v>1</v>
      </c>
      <c r="F438" s="2">
        <v>3</v>
      </c>
      <c r="G438" t="s">
        <v>77</v>
      </c>
      <c r="H438">
        <v>1</v>
      </c>
      <c r="I438" s="2">
        <v>11</v>
      </c>
      <c r="J438" t="str">
        <f t="shared" si="86"/>
        <v>T-114256_4</v>
      </c>
      <c r="K438">
        <f t="shared" si="87"/>
        <v>1</v>
      </c>
      <c r="U438" s="2">
        <f t="shared" si="81"/>
        <v>1</v>
      </c>
      <c r="V438" s="30" t="s">
        <v>31</v>
      </c>
      <c r="W438" s="30" t="s">
        <v>68</v>
      </c>
      <c r="X438" s="30" t="s">
        <v>108</v>
      </c>
      <c r="Y438" s="30">
        <v>1</v>
      </c>
      <c r="Z438" s="30"/>
      <c r="AA438" s="1" t="s">
        <v>131</v>
      </c>
      <c r="AB438" s="42">
        <v>6</v>
      </c>
      <c r="AC438" s="42">
        <v>158</v>
      </c>
      <c r="AD438" s="42">
        <v>477</v>
      </c>
      <c r="AE438" s="6" t="s">
        <v>128</v>
      </c>
      <c r="AF438" s="8">
        <v>3.044</v>
      </c>
      <c r="AG438" s="8">
        <f t="shared" si="82"/>
        <v>3.044</v>
      </c>
      <c r="AH438" s="8">
        <f t="shared" si="85"/>
        <v>3.6175679999999999</v>
      </c>
      <c r="AI438" s="8">
        <f t="shared" si="83"/>
        <v>3.6175679999999999</v>
      </c>
      <c r="AJ438" s="8">
        <f t="shared" si="84"/>
        <v>1.1884257555847568</v>
      </c>
      <c r="AK438" s="8"/>
      <c r="AL438">
        <v>2</v>
      </c>
    </row>
    <row r="439" spans="1:43" x14ac:dyDescent="0.3">
      <c r="A439">
        <v>28</v>
      </c>
      <c r="B439">
        <v>438</v>
      </c>
      <c r="C439" s="2">
        <v>1</v>
      </c>
      <c r="D439" t="s">
        <v>113</v>
      </c>
      <c r="E439">
        <v>1</v>
      </c>
      <c r="F439" s="2">
        <v>3</v>
      </c>
      <c r="G439" t="s">
        <v>77</v>
      </c>
      <c r="H439">
        <v>1</v>
      </c>
      <c r="I439" s="2">
        <v>12</v>
      </c>
      <c r="J439" t="str">
        <f t="shared" si="86"/>
        <v>T-114256_7</v>
      </c>
      <c r="K439">
        <f t="shared" si="87"/>
        <v>1</v>
      </c>
      <c r="U439" s="2">
        <f t="shared" si="81"/>
        <v>1</v>
      </c>
      <c r="V439" s="30" t="s">
        <v>32</v>
      </c>
      <c r="W439" s="30" t="s">
        <v>71</v>
      </c>
      <c r="X439" s="30" t="s">
        <v>108</v>
      </c>
      <c r="Y439" s="30">
        <v>1</v>
      </c>
      <c r="Z439" s="30"/>
      <c r="AA439" s="1" t="s">
        <v>131</v>
      </c>
      <c r="AB439" s="42">
        <v>6</v>
      </c>
      <c r="AC439" s="42">
        <v>158</v>
      </c>
      <c r="AD439" s="42">
        <v>477</v>
      </c>
      <c r="AE439" s="6" t="s">
        <v>128</v>
      </c>
      <c r="AF439" s="8">
        <v>3.044</v>
      </c>
      <c r="AG439" s="8">
        <f t="shared" si="82"/>
        <v>3.044</v>
      </c>
      <c r="AH439" s="8">
        <f t="shared" si="85"/>
        <v>3.6175679999999999</v>
      </c>
      <c r="AI439" s="8">
        <f t="shared" si="83"/>
        <v>3.6175679999999999</v>
      </c>
      <c r="AJ439" s="8">
        <f t="shared" si="84"/>
        <v>1.1884257555847568</v>
      </c>
      <c r="AK439" s="8"/>
      <c r="AL439">
        <v>2</v>
      </c>
    </row>
    <row r="440" spans="1:43" x14ac:dyDescent="0.3">
      <c r="A440">
        <v>47</v>
      </c>
      <c r="B440">
        <v>439</v>
      </c>
      <c r="C440" s="2">
        <v>1</v>
      </c>
      <c r="D440" t="s">
        <v>113</v>
      </c>
      <c r="E440">
        <v>1</v>
      </c>
      <c r="F440" s="2">
        <v>4</v>
      </c>
      <c r="G440" t="s">
        <v>84</v>
      </c>
      <c r="H440">
        <v>2</v>
      </c>
      <c r="I440" s="2">
        <v>15</v>
      </c>
      <c r="J440" t="str">
        <f t="shared" si="86"/>
        <v>T-114256_11</v>
      </c>
      <c r="K440">
        <f t="shared" si="87"/>
        <v>1</v>
      </c>
      <c r="U440" s="2">
        <f t="shared" si="81"/>
        <v>2</v>
      </c>
      <c r="V440" s="30" t="s">
        <v>52</v>
      </c>
      <c r="W440" s="30" t="s">
        <v>99</v>
      </c>
      <c r="X440" s="30" t="s">
        <v>108</v>
      </c>
      <c r="Y440" s="30">
        <v>1</v>
      </c>
      <c r="Z440" s="30"/>
      <c r="AA440" s="1" t="s">
        <v>131</v>
      </c>
      <c r="AB440" s="42">
        <v>6</v>
      </c>
      <c r="AC440" s="42">
        <v>158</v>
      </c>
      <c r="AD440" s="42">
        <v>783</v>
      </c>
      <c r="AE440" s="6" t="s">
        <v>128</v>
      </c>
      <c r="AF440" s="8">
        <v>5.3120000000000003</v>
      </c>
      <c r="AG440" s="8">
        <f t="shared" si="82"/>
        <v>10.624000000000001</v>
      </c>
      <c r="AH440" s="8">
        <f t="shared" si="85"/>
        <v>5.9382720000000004</v>
      </c>
      <c r="AI440" s="8">
        <f t="shared" si="83"/>
        <v>11.876544000000001</v>
      </c>
      <c r="AJ440" s="8">
        <f t="shared" si="84"/>
        <v>1.1178975903614459</v>
      </c>
      <c r="AK440" s="8"/>
      <c r="AL440">
        <v>2</v>
      </c>
      <c r="AQ440" s="12"/>
    </row>
    <row r="441" spans="1:43" x14ac:dyDescent="0.3">
      <c r="A441">
        <v>48</v>
      </c>
      <c r="B441">
        <v>440</v>
      </c>
      <c r="C441" s="2">
        <v>1</v>
      </c>
      <c r="D441" t="s">
        <v>113</v>
      </c>
      <c r="E441">
        <v>1</v>
      </c>
      <c r="F441" s="2">
        <v>4</v>
      </c>
      <c r="G441" t="s">
        <v>84</v>
      </c>
      <c r="H441">
        <v>2</v>
      </c>
      <c r="I441" s="2">
        <v>16</v>
      </c>
      <c r="J441" t="str">
        <f t="shared" si="86"/>
        <v>T-114256_13</v>
      </c>
      <c r="K441">
        <f t="shared" si="87"/>
        <v>1</v>
      </c>
      <c r="U441" s="2">
        <f t="shared" si="81"/>
        <v>2</v>
      </c>
      <c r="V441" s="30" t="s">
        <v>53</v>
      </c>
      <c r="W441" s="30" t="s">
        <v>100</v>
      </c>
      <c r="X441" s="30" t="s">
        <v>108</v>
      </c>
      <c r="Y441" s="30">
        <v>1</v>
      </c>
      <c r="Z441" s="30"/>
      <c r="AA441" s="1" t="s">
        <v>131</v>
      </c>
      <c r="AB441" s="42">
        <v>6</v>
      </c>
      <c r="AC441" s="42">
        <v>158</v>
      </c>
      <c r="AD441" s="42">
        <v>783</v>
      </c>
      <c r="AE441" s="6" t="s">
        <v>128</v>
      </c>
      <c r="AF441" s="8">
        <v>5.3120000000000003</v>
      </c>
      <c r="AG441" s="8">
        <f t="shared" si="82"/>
        <v>10.624000000000001</v>
      </c>
      <c r="AH441" s="8">
        <f t="shared" si="85"/>
        <v>5.9382720000000004</v>
      </c>
      <c r="AI441" s="8">
        <f t="shared" si="83"/>
        <v>11.876544000000001</v>
      </c>
      <c r="AJ441" s="8">
        <f t="shared" si="84"/>
        <v>1.1178975903614459</v>
      </c>
      <c r="AK441" s="8"/>
      <c r="AL441">
        <v>2</v>
      </c>
      <c r="AQ441" s="12"/>
    </row>
    <row r="442" spans="1:43" x14ac:dyDescent="0.3">
      <c r="A442">
        <v>7</v>
      </c>
      <c r="B442">
        <v>441</v>
      </c>
      <c r="C442" s="2">
        <v>1</v>
      </c>
      <c r="D442" t="s">
        <v>113</v>
      </c>
      <c r="E442">
        <v>1</v>
      </c>
      <c r="F442" s="2">
        <v>2</v>
      </c>
      <c r="G442" t="s">
        <v>60</v>
      </c>
      <c r="H442">
        <v>1</v>
      </c>
      <c r="I442" s="2">
        <v>7</v>
      </c>
      <c r="J442" t="str">
        <f t="shared" si="86"/>
        <v>T-114256_3</v>
      </c>
      <c r="K442">
        <f t="shared" si="87"/>
        <v>1</v>
      </c>
      <c r="U442" s="2">
        <f t="shared" si="81"/>
        <v>1</v>
      </c>
      <c r="V442" s="30" t="s">
        <v>11</v>
      </c>
      <c r="W442" s="30" t="s">
        <v>67</v>
      </c>
      <c r="X442" s="30" t="s">
        <v>108</v>
      </c>
      <c r="Y442" s="30">
        <v>1</v>
      </c>
      <c r="Z442" s="30"/>
      <c r="AA442" s="1" t="s">
        <v>131</v>
      </c>
      <c r="AB442" s="40">
        <v>6</v>
      </c>
      <c r="AC442" s="40">
        <v>158</v>
      </c>
      <c r="AD442" s="40">
        <v>808</v>
      </c>
      <c r="AE442" s="6" t="s">
        <v>128</v>
      </c>
      <c r="AF442" s="8">
        <v>5.5010000000000003</v>
      </c>
      <c r="AG442" s="8">
        <f t="shared" si="82"/>
        <v>5.5010000000000003</v>
      </c>
      <c r="AH442" s="8">
        <f t="shared" si="85"/>
        <v>6.127872</v>
      </c>
      <c r="AI442" s="8">
        <f t="shared" si="83"/>
        <v>6.127872</v>
      </c>
      <c r="AJ442" s="8">
        <f t="shared" si="84"/>
        <v>1.1139560079985455</v>
      </c>
      <c r="AK442" s="8"/>
      <c r="AL442">
        <v>2</v>
      </c>
    </row>
    <row r="443" spans="1:43" x14ac:dyDescent="0.3">
      <c r="A443">
        <v>9</v>
      </c>
      <c r="B443">
        <v>442</v>
      </c>
      <c r="C443" s="2">
        <v>1</v>
      </c>
      <c r="D443" t="s">
        <v>113</v>
      </c>
      <c r="E443">
        <v>1</v>
      </c>
      <c r="F443" s="2">
        <v>2</v>
      </c>
      <c r="G443" t="s">
        <v>60</v>
      </c>
      <c r="H443">
        <v>1</v>
      </c>
      <c r="I443" s="2">
        <v>9</v>
      </c>
      <c r="J443" t="str">
        <f t="shared" si="86"/>
        <v>T-114256_5</v>
      </c>
      <c r="K443">
        <f t="shared" si="87"/>
        <v>1</v>
      </c>
      <c r="U443" s="2">
        <f t="shared" si="81"/>
        <v>1</v>
      </c>
      <c r="V443" s="30" t="s">
        <v>13</v>
      </c>
      <c r="W443" s="30" t="s">
        <v>69</v>
      </c>
      <c r="X443" s="30" t="s">
        <v>108</v>
      </c>
      <c r="Y443" s="30">
        <v>1</v>
      </c>
      <c r="Z443" s="30"/>
      <c r="AA443" s="1" t="s">
        <v>131</v>
      </c>
      <c r="AB443" s="40">
        <v>6</v>
      </c>
      <c r="AC443" s="40">
        <v>158</v>
      </c>
      <c r="AD443" s="40">
        <v>808</v>
      </c>
      <c r="AE443" s="6" t="s">
        <v>128</v>
      </c>
      <c r="AF443" s="8">
        <v>5.5010000000000003</v>
      </c>
      <c r="AG443" s="8">
        <f t="shared" si="82"/>
        <v>5.5010000000000003</v>
      </c>
      <c r="AH443" s="8">
        <f t="shared" si="85"/>
        <v>6.127872</v>
      </c>
      <c r="AI443" s="8">
        <f t="shared" si="83"/>
        <v>6.127872</v>
      </c>
      <c r="AJ443" s="8">
        <f t="shared" si="84"/>
        <v>1.1139560079985455</v>
      </c>
      <c r="AK443" s="8"/>
      <c r="AL443">
        <v>2</v>
      </c>
    </row>
    <row r="444" spans="1:43" x14ac:dyDescent="0.3">
      <c r="A444">
        <v>25</v>
      </c>
      <c r="B444">
        <v>443</v>
      </c>
      <c r="C444" s="2">
        <v>1</v>
      </c>
      <c r="D444" t="s">
        <v>113</v>
      </c>
      <c r="E444">
        <v>1</v>
      </c>
      <c r="F444" s="2">
        <v>3</v>
      </c>
      <c r="G444" t="s">
        <v>77</v>
      </c>
      <c r="H444">
        <v>1</v>
      </c>
      <c r="I444" s="2">
        <v>9</v>
      </c>
      <c r="J444" t="str">
        <f t="shared" si="86"/>
        <v>T-114256_3</v>
      </c>
      <c r="K444">
        <f t="shared" si="87"/>
        <v>1</v>
      </c>
      <c r="U444" s="2">
        <f t="shared" si="81"/>
        <v>1</v>
      </c>
      <c r="V444" s="30" t="s">
        <v>29</v>
      </c>
      <c r="W444" s="30" t="s">
        <v>67</v>
      </c>
      <c r="X444" s="30" t="s">
        <v>108</v>
      </c>
      <c r="Y444" s="30">
        <v>1</v>
      </c>
      <c r="Z444" s="30"/>
      <c r="AA444" s="1" t="s">
        <v>131</v>
      </c>
      <c r="AB444" s="40">
        <v>6</v>
      </c>
      <c r="AC444" s="40">
        <v>158</v>
      </c>
      <c r="AD444" s="40">
        <v>808</v>
      </c>
      <c r="AE444" s="6" t="s">
        <v>128</v>
      </c>
      <c r="AF444" s="8">
        <v>5.5010000000000003</v>
      </c>
      <c r="AG444" s="8">
        <f t="shared" si="82"/>
        <v>5.5010000000000003</v>
      </c>
      <c r="AH444" s="8">
        <f t="shared" si="85"/>
        <v>6.127872</v>
      </c>
      <c r="AI444" s="8">
        <f t="shared" si="83"/>
        <v>6.127872</v>
      </c>
      <c r="AJ444" s="8">
        <f t="shared" si="84"/>
        <v>1.1139560079985455</v>
      </c>
      <c r="AK444" s="8"/>
      <c r="AL444">
        <v>2</v>
      </c>
    </row>
    <row r="445" spans="1:43" x14ac:dyDescent="0.3">
      <c r="A445">
        <v>26</v>
      </c>
      <c r="B445">
        <v>444</v>
      </c>
      <c r="C445" s="2">
        <v>1</v>
      </c>
      <c r="D445" t="s">
        <v>113</v>
      </c>
      <c r="E445">
        <v>1</v>
      </c>
      <c r="F445" s="2">
        <v>3</v>
      </c>
      <c r="G445" t="s">
        <v>77</v>
      </c>
      <c r="H445">
        <v>1</v>
      </c>
      <c r="I445" s="2">
        <v>10</v>
      </c>
      <c r="J445" t="str">
        <f t="shared" si="86"/>
        <v>T-114256_5</v>
      </c>
      <c r="K445">
        <f t="shared" si="87"/>
        <v>1</v>
      </c>
      <c r="U445" s="2">
        <f t="shared" si="81"/>
        <v>1</v>
      </c>
      <c r="V445" s="30" t="s">
        <v>30</v>
      </c>
      <c r="W445" s="30" t="s">
        <v>69</v>
      </c>
      <c r="X445" s="30" t="s">
        <v>108</v>
      </c>
      <c r="Y445" s="30">
        <v>1</v>
      </c>
      <c r="Z445" s="30"/>
      <c r="AA445" s="1" t="s">
        <v>131</v>
      </c>
      <c r="AB445" s="40">
        <v>6</v>
      </c>
      <c r="AC445" s="40">
        <v>158</v>
      </c>
      <c r="AD445" s="40">
        <v>808</v>
      </c>
      <c r="AE445" s="6" t="s">
        <v>128</v>
      </c>
      <c r="AF445" s="8">
        <v>5.5010000000000003</v>
      </c>
      <c r="AG445" s="8">
        <f t="shared" si="82"/>
        <v>5.5010000000000003</v>
      </c>
      <c r="AH445" s="8">
        <f t="shared" si="85"/>
        <v>6.127872</v>
      </c>
      <c r="AI445" s="8">
        <f t="shared" si="83"/>
        <v>6.127872</v>
      </c>
      <c r="AJ445" s="8">
        <f t="shared" si="84"/>
        <v>1.1139560079985455</v>
      </c>
      <c r="AK445" s="8"/>
      <c r="AL445">
        <v>2</v>
      </c>
    </row>
    <row r="446" spans="1:43" x14ac:dyDescent="0.3">
      <c r="A446">
        <v>43</v>
      </c>
      <c r="B446">
        <v>445</v>
      </c>
      <c r="C446" s="2">
        <v>1</v>
      </c>
      <c r="D446" t="s">
        <v>113</v>
      </c>
      <c r="E446">
        <v>1</v>
      </c>
      <c r="F446" s="2">
        <v>4</v>
      </c>
      <c r="G446" t="s">
        <v>84</v>
      </c>
      <c r="H446">
        <v>2</v>
      </c>
      <c r="I446" s="2">
        <v>11</v>
      </c>
      <c r="J446" t="str">
        <f t="shared" si="86"/>
        <v>T-114256_12</v>
      </c>
      <c r="K446">
        <f t="shared" si="87"/>
        <v>1</v>
      </c>
      <c r="U446" s="2">
        <f t="shared" si="81"/>
        <v>2</v>
      </c>
      <c r="V446" s="30" t="s">
        <v>48</v>
      </c>
      <c r="W446" s="30" t="s">
        <v>95</v>
      </c>
      <c r="X446" s="30" t="s">
        <v>108</v>
      </c>
      <c r="Y446" s="30">
        <v>1</v>
      </c>
      <c r="Z446" s="30"/>
      <c r="AA446" s="1" t="s">
        <v>131</v>
      </c>
      <c r="AB446" s="42">
        <v>6</v>
      </c>
      <c r="AC446" s="42">
        <v>158</v>
      </c>
      <c r="AD446" s="42">
        <v>827</v>
      </c>
      <c r="AE446" s="6" t="s">
        <v>128</v>
      </c>
      <c r="AF446" s="8">
        <v>5.64</v>
      </c>
      <c r="AG446" s="8">
        <f t="shared" si="82"/>
        <v>11.28</v>
      </c>
      <c r="AH446" s="8">
        <f t="shared" si="85"/>
        <v>6.2719680000000002</v>
      </c>
      <c r="AI446" s="8">
        <f t="shared" si="83"/>
        <v>12.543936</v>
      </c>
      <c r="AJ446" s="8">
        <f t="shared" si="84"/>
        <v>1.1120510638297874</v>
      </c>
      <c r="AK446" s="8"/>
      <c r="AL446">
        <v>2</v>
      </c>
    </row>
    <row r="447" spans="1:43" x14ac:dyDescent="0.3">
      <c r="A447">
        <v>45</v>
      </c>
      <c r="B447">
        <v>446</v>
      </c>
      <c r="C447" s="2">
        <v>1</v>
      </c>
      <c r="D447" t="s">
        <v>113</v>
      </c>
      <c r="E447">
        <v>1</v>
      </c>
      <c r="F447" s="2">
        <v>4</v>
      </c>
      <c r="G447" t="s">
        <v>84</v>
      </c>
      <c r="H447">
        <v>2</v>
      </c>
      <c r="I447" s="2">
        <v>13</v>
      </c>
      <c r="J447" t="str">
        <f t="shared" si="86"/>
        <v>T-114256_10</v>
      </c>
      <c r="K447">
        <f t="shared" si="87"/>
        <v>1</v>
      </c>
      <c r="U447" s="2">
        <f t="shared" si="81"/>
        <v>2</v>
      </c>
      <c r="V447" s="30" t="s">
        <v>50</v>
      </c>
      <c r="W447" s="30" t="s">
        <v>97</v>
      </c>
      <c r="X447" s="30" t="s">
        <v>108</v>
      </c>
      <c r="Y447" s="30">
        <v>1</v>
      </c>
      <c r="Z447" s="30"/>
      <c r="AA447" s="1" t="s">
        <v>131</v>
      </c>
      <c r="AB447" s="42">
        <v>6</v>
      </c>
      <c r="AC447" s="42">
        <v>158</v>
      </c>
      <c r="AD447" s="42">
        <v>827</v>
      </c>
      <c r="AE447" s="6" t="s">
        <v>128</v>
      </c>
      <c r="AF447" s="8">
        <v>5.64</v>
      </c>
      <c r="AG447" s="8">
        <f t="shared" si="82"/>
        <v>11.28</v>
      </c>
      <c r="AH447" s="8">
        <f t="shared" si="85"/>
        <v>6.2719680000000002</v>
      </c>
      <c r="AI447" s="8">
        <f t="shared" si="83"/>
        <v>12.543936</v>
      </c>
      <c r="AJ447" s="8">
        <f t="shared" si="84"/>
        <v>1.1120510638297874</v>
      </c>
      <c r="AK447" s="8"/>
      <c r="AL447">
        <v>2</v>
      </c>
    </row>
    <row r="448" spans="1:43" x14ac:dyDescent="0.3">
      <c r="A448">
        <v>12</v>
      </c>
      <c r="B448">
        <v>447</v>
      </c>
      <c r="C448" s="2">
        <v>1</v>
      </c>
      <c r="D448" t="s">
        <v>113</v>
      </c>
      <c r="E448">
        <v>1</v>
      </c>
      <c r="F448" s="2">
        <v>2</v>
      </c>
      <c r="G448" t="s">
        <v>60</v>
      </c>
      <c r="H448">
        <v>1</v>
      </c>
      <c r="I448" s="2">
        <v>12</v>
      </c>
      <c r="J448" t="str">
        <f t="shared" si="86"/>
        <v>T-114256_1</v>
      </c>
      <c r="K448">
        <f t="shared" si="87"/>
        <v>3</v>
      </c>
      <c r="U448" s="2">
        <f t="shared" si="81"/>
        <v>3</v>
      </c>
      <c r="V448" s="30" t="s">
        <v>16</v>
      </c>
      <c r="W448" s="30" t="s">
        <v>72</v>
      </c>
      <c r="X448" s="30" t="s">
        <v>108</v>
      </c>
      <c r="Y448" s="30">
        <v>3</v>
      </c>
      <c r="Z448" s="30"/>
      <c r="AA448" s="30" t="s">
        <v>131</v>
      </c>
      <c r="AB448" s="42">
        <v>6</v>
      </c>
      <c r="AC448" s="42">
        <v>158</v>
      </c>
      <c r="AD448" s="42">
        <v>1000</v>
      </c>
      <c r="AE448" s="6" t="s">
        <v>128</v>
      </c>
      <c r="AF448" s="8">
        <v>7.4279999999999999</v>
      </c>
      <c r="AG448" s="8">
        <f t="shared" si="82"/>
        <v>22.283999999999999</v>
      </c>
      <c r="AH448" s="8">
        <f t="shared" si="85"/>
        <v>7.5839999999999996</v>
      </c>
      <c r="AI448" s="8">
        <f t="shared" si="83"/>
        <v>22.751999999999999</v>
      </c>
      <c r="AJ448" s="8">
        <f t="shared" si="84"/>
        <v>1.0210016155088852</v>
      </c>
      <c r="AK448" s="8"/>
      <c r="AL448">
        <v>2</v>
      </c>
    </row>
    <row r="449" spans="1:43" x14ac:dyDescent="0.3">
      <c r="A449">
        <v>22</v>
      </c>
      <c r="B449">
        <v>448</v>
      </c>
      <c r="C449" s="2">
        <v>1</v>
      </c>
      <c r="D449" t="s">
        <v>113</v>
      </c>
      <c r="E449">
        <v>1</v>
      </c>
      <c r="F449" s="2">
        <v>3</v>
      </c>
      <c r="G449" t="s">
        <v>77</v>
      </c>
      <c r="H449">
        <v>1</v>
      </c>
      <c r="I449" s="2">
        <v>6</v>
      </c>
      <c r="J449" t="str">
        <f t="shared" si="86"/>
        <v>T-114256_1</v>
      </c>
      <c r="K449">
        <f t="shared" si="87"/>
        <v>3</v>
      </c>
      <c r="U449" s="2">
        <f t="shared" si="81"/>
        <v>3</v>
      </c>
      <c r="V449" s="30" t="s">
        <v>26</v>
      </c>
      <c r="W449" s="30" t="s">
        <v>72</v>
      </c>
      <c r="X449" s="30" t="s">
        <v>108</v>
      </c>
      <c r="Y449" s="30">
        <v>3</v>
      </c>
      <c r="Z449" s="30"/>
      <c r="AA449" s="1" t="s">
        <v>131</v>
      </c>
      <c r="AB449" s="42">
        <v>6</v>
      </c>
      <c r="AC449" s="42">
        <v>158</v>
      </c>
      <c r="AD449" s="42">
        <v>1000</v>
      </c>
      <c r="AE449" s="6" t="s">
        <v>128</v>
      </c>
      <c r="AF449" s="8">
        <v>7.4279999999999999</v>
      </c>
      <c r="AG449" s="8">
        <f t="shared" si="82"/>
        <v>22.283999999999999</v>
      </c>
      <c r="AH449" s="8">
        <f t="shared" si="85"/>
        <v>7.5839999999999996</v>
      </c>
      <c r="AI449" s="8">
        <f t="shared" si="83"/>
        <v>22.751999999999999</v>
      </c>
      <c r="AJ449" s="8">
        <f t="shared" si="84"/>
        <v>1.0210016155088852</v>
      </c>
      <c r="AK449" s="8"/>
      <c r="AL449">
        <v>2</v>
      </c>
      <c r="AQ449" s="12"/>
    </row>
    <row r="450" spans="1:43" x14ac:dyDescent="0.3">
      <c r="A450">
        <v>6</v>
      </c>
      <c r="B450">
        <v>449</v>
      </c>
      <c r="C450" s="2">
        <v>1</v>
      </c>
      <c r="D450" t="s">
        <v>113</v>
      </c>
      <c r="E450">
        <v>1</v>
      </c>
      <c r="F450" s="2">
        <v>2</v>
      </c>
      <c r="G450" t="s">
        <v>60</v>
      </c>
      <c r="H450">
        <v>1</v>
      </c>
      <c r="I450" s="2">
        <v>6</v>
      </c>
      <c r="J450" t="str">
        <f t="shared" si="86"/>
        <v>T-114256_2</v>
      </c>
      <c r="K450">
        <f t="shared" si="87"/>
        <v>1</v>
      </c>
      <c r="U450" s="2">
        <f t="shared" si="81"/>
        <v>1</v>
      </c>
      <c r="V450" s="30" t="s">
        <v>10</v>
      </c>
      <c r="W450" s="30" t="s">
        <v>66</v>
      </c>
      <c r="X450" s="30" t="s">
        <v>108</v>
      </c>
      <c r="Y450" s="30">
        <v>1</v>
      </c>
      <c r="Z450" s="30"/>
      <c r="AA450" s="30" t="s">
        <v>131</v>
      </c>
      <c r="AB450" s="42">
        <v>6</v>
      </c>
      <c r="AC450" s="42">
        <v>158</v>
      </c>
      <c r="AD450" s="42">
        <v>1138</v>
      </c>
      <c r="AE450" s="6" t="s">
        <v>128</v>
      </c>
      <c r="AF450" s="8">
        <v>7.9580000000000002</v>
      </c>
      <c r="AG450" s="8">
        <f t="shared" si="82"/>
        <v>7.9580000000000002</v>
      </c>
      <c r="AH450" s="8">
        <f t="shared" si="85"/>
        <v>8.630592</v>
      </c>
      <c r="AI450" s="8">
        <f t="shared" si="83"/>
        <v>8.630592</v>
      </c>
      <c r="AJ450" s="8">
        <f t="shared" si="84"/>
        <v>1.0845177180196028</v>
      </c>
      <c r="AK450" s="8"/>
      <c r="AL450">
        <v>2</v>
      </c>
      <c r="AQ450" s="12"/>
    </row>
    <row r="451" spans="1:43" x14ac:dyDescent="0.3">
      <c r="A451">
        <v>10</v>
      </c>
      <c r="B451">
        <v>450</v>
      </c>
      <c r="C451" s="2">
        <v>1</v>
      </c>
      <c r="D451" t="s">
        <v>113</v>
      </c>
      <c r="E451">
        <v>1</v>
      </c>
      <c r="F451" s="2">
        <v>2</v>
      </c>
      <c r="G451" t="s">
        <v>60</v>
      </c>
      <c r="H451">
        <v>1</v>
      </c>
      <c r="I451" s="2">
        <v>10</v>
      </c>
      <c r="J451" t="str">
        <f t="shared" si="86"/>
        <v>T-114256_6</v>
      </c>
      <c r="K451">
        <f t="shared" si="87"/>
        <v>1</v>
      </c>
      <c r="U451" s="2">
        <f t="shared" si="81"/>
        <v>1</v>
      </c>
      <c r="V451" s="30" t="s">
        <v>14</v>
      </c>
      <c r="W451" s="30" t="s">
        <v>70</v>
      </c>
      <c r="X451" s="30" t="s">
        <v>108</v>
      </c>
      <c r="Y451" s="30">
        <v>1</v>
      </c>
      <c r="Z451" s="30"/>
      <c r="AA451" s="1" t="s">
        <v>131</v>
      </c>
      <c r="AB451" s="42">
        <v>6</v>
      </c>
      <c r="AC451" s="42">
        <v>158</v>
      </c>
      <c r="AD451" s="42">
        <v>1138</v>
      </c>
      <c r="AE451" s="6" t="s">
        <v>128</v>
      </c>
      <c r="AF451" s="8">
        <v>7.9580000000000002</v>
      </c>
      <c r="AG451" s="8">
        <f t="shared" si="82"/>
        <v>7.9580000000000002</v>
      </c>
      <c r="AH451" s="8">
        <f t="shared" si="85"/>
        <v>8.630592</v>
      </c>
      <c r="AI451" s="8">
        <f t="shared" si="83"/>
        <v>8.630592</v>
      </c>
      <c r="AJ451" s="8">
        <f t="shared" si="84"/>
        <v>1.0845177180196028</v>
      </c>
      <c r="AK451" s="8"/>
      <c r="AL451">
        <v>2</v>
      </c>
      <c r="AQ451" s="12"/>
    </row>
    <row r="452" spans="1:43" x14ac:dyDescent="0.3">
      <c r="A452">
        <v>23</v>
      </c>
      <c r="B452">
        <v>451</v>
      </c>
      <c r="C452" s="2">
        <v>1</v>
      </c>
      <c r="D452" t="s">
        <v>113</v>
      </c>
      <c r="E452">
        <v>1</v>
      </c>
      <c r="F452" s="2">
        <v>3</v>
      </c>
      <c r="G452" t="s">
        <v>77</v>
      </c>
      <c r="H452">
        <v>1</v>
      </c>
      <c r="I452" s="2">
        <v>7</v>
      </c>
      <c r="J452" t="str">
        <f t="shared" si="86"/>
        <v>T-114256_2</v>
      </c>
      <c r="K452">
        <f t="shared" si="87"/>
        <v>1</v>
      </c>
      <c r="U452" s="2">
        <f t="shared" ref="U452:U469" si="88">PRODUCT(E452,H452,K452,N452,Q452)</f>
        <v>1</v>
      </c>
      <c r="V452" s="30" t="s">
        <v>27</v>
      </c>
      <c r="W452" s="30" t="s">
        <v>66</v>
      </c>
      <c r="X452" s="30" t="s">
        <v>108</v>
      </c>
      <c r="Y452" s="30">
        <v>1</v>
      </c>
      <c r="Z452" s="30"/>
      <c r="AA452" s="1" t="s">
        <v>131</v>
      </c>
      <c r="AB452" s="42">
        <v>6</v>
      </c>
      <c r="AC452" s="42">
        <v>158</v>
      </c>
      <c r="AD452" s="42">
        <v>1138</v>
      </c>
      <c r="AE452" s="6" t="s">
        <v>128</v>
      </c>
      <c r="AF452" s="8">
        <v>7.9580000000000002</v>
      </c>
      <c r="AG452" s="8">
        <f t="shared" ref="AG452:AG469" si="89">AF452*U452</f>
        <v>7.9580000000000002</v>
      </c>
      <c r="AH452" s="8">
        <f t="shared" si="85"/>
        <v>8.630592</v>
      </c>
      <c r="AI452" s="8">
        <f t="shared" ref="AI452:AI469" si="90">AH452*U452</f>
        <v>8.630592</v>
      </c>
      <c r="AJ452" s="8">
        <f t="shared" ref="AJ452:AJ469" si="91">AI452/AG452</f>
        <v>1.0845177180196028</v>
      </c>
      <c r="AK452" s="8"/>
      <c r="AL452">
        <v>2</v>
      </c>
      <c r="AQ452" s="12"/>
    </row>
    <row r="453" spans="1:43" x14ac:dyDescent="0.3">
      <c r="A453">
        <v>24</v>
      </c>
      <c r="B453">
        <v>452</v>
      </c>
      <c r="C453" s="2">
        <v>1</v>
      </c>
      <c r="D453" t="s">
        <v>113</v>
      </c>
      <c r="E453">
        <v>1</v>
      </c>
      <c r="F453" s="2">
        <v>3</v>
      </c>
      <c r="G453" t="s">
        <v>77</v>
      </c>
      <c r="H453">
        <v>1</v>
      </c>
      <c r="I453" s="2">
        <v>8</v>
      </c>
      <c r="J453" t="str">
        <f t="shared" si="86"/>
        <v>T-114256_6</v>
      </c>
      <c r="K453">
        <f t="shared" si="87"/>
        <v>1</v>
      </c>
      <c r="U453" s="2">
        <f t="shared" si="88"/>
        <v>1</v>
      </c>
      <c r="V453" s="30" t="s">
        <v>28</v>
      </c>
      <c r="W453" s="30" t="s">
        <v>70</v>
      </c>
      <c r="X453" s="30" t="s">
        <v>108</v>
      </c>
      <c r="Y453" s="30">
        <v>1</v>
      </c>
      <c r="Z453" s="30"/>
      <c r="AA453" s="1" t="s">
        <v>131</v>
      </c>
      <c r="AB453" s="42">
        <v>6</v>
      </c>
      <c r="AC453" s="42">
        <v>158</v>
      </c>
      <c r="AD453" s="42">
        <v>1138</v>
      </c>
      <c r="AE453" s="6" t="s">
        <v>128</v>
      </c>
      <c r="AF453" s="8">
        <v>7.9580000000000002</v>
      </c>
      <c r="AG453" s="8">
        <f t="shared" si="89"/>
        <v>7.9580000000000002</v>
      </c>
      <c r="AH453" s="8">
        <f t="shared" si="85"/>
        <v>8.630592</v>
      </c>
      <c r="AI453" s="8">
        <f t="shared" si="90"/>
        <v>8.630592</v>
      </c>
      <c r="AJ453" s="8">
        <f t="shared" si="91"/>
        <v>1.0845177180196028</v>
      </c>
      <c r="AK453" s="8"/>
      <c r="AL453">
        <v>2</v>
      </c>
    </row>
    <row r="454" spans="1:43" x14ac:dyDescent="0.3">
      <c r="A454">
        <v>42</v>
      </c>
      <c r="B454">
        <v>453</v>
      </c>
      <c r="C454" s="2">
        <v>1</v>
      </c>
      <c r="D454" t="s">
        <v>113</v>
      </c>
      <c r="E454">
        <v>1</v>
      </c>
      <c r="F454" s="2">
        <v>4</v>
      </c>
      <c r="G454" t="s">
        <v>84</v>
      </c>
      <c r="H454">
        <v>2</v>
      </c>
      <c r="I454" s="2">
        <v>10</v>
      </c>
      <c r="J454" t="str">
        <f t="shared" si="86"/>
        <v>T-114256_14</v>
      </c>
      <c r="K454">
        <f t="shared" si="87"/>
        <v>2</v>
      </c>
      <c r="U454" s="2">
        <f t="shared" si="88"/>
        <v>4</v>
      </c>
      <c r="V454" s="30" t="s">
        <v>47</v>
      </c>
      <c r="W454" s="30" t="s">
        <v>94</v>
      </c>
      <c r="X454" s="30" t="s">
        <v>108</v>
      </c>
      <c r="Y454" s="30">
        <v>2</v>
      </c>
      <c r="Z454" s="30"/>
      <c r="AA454" s="1" t="s">
        <v>131</v>
      </c>
      <c r="AB454" s="42">
        <v>6</v>
      </c>
      <c r="AC454" s="42">
        <v>158</v>
      </c>
      <c r="AD454" s="42">
        <v>1334</v>
      </c>
      <c r="AE454" s="6" t="s">
        <v>128</v>
      </c>
      <c r="AF454" s="8">
        <v>9.77</v>
      </c>
      <c r="AG454" s="8">
        <f t="shared" si="89"/>
        <v>39.08</v>
      </c>
      <c r="AH454" s="8">
        <f t="shared" si="85"/>
        <v>10.117056</v>
      </c>
      <c r="AI454" s="8">
        <f t="shared" si="90"/>
        <v>40.468223999999999</v>
      </c>
      <c r="AJ454" s="8">
        <f t="shared" si="91"/>
        <v>1.0355226202661207</v>
      </c>
      <c r="AK454" s="8"/>
      <c r="AL454">
        <v>2</v>
      </c>
    </row>
    <row r="455" spans="1:43" x14ac:dyDescent="0.3">
      <c r="A455">
        <v>44</v>
      </c>
      <c r="B455">
        <v>454</v>
      </c>
      <c r="C455" s="2">
        <v>1</v>
      </c>
      <c r="D455" t="s">
        <v>113</v>
      </c>
      <c r="E455">
        <v>1</v>
      </c>
      <c r="F455" s="2">
        <v>4</v>
      </c>
      <c r="G455" t="s">
        <v>84</v>
      </c>
      <c r="H455">
        <v>2</v>
      </c>
      <c r="I455" s="2">
        <v>12</v>
      </c>
      <c r="J455" t="str">
        <f t="shared" si="86"/>
        <v>T-114256_9</v>
      </c>
      <c r="K455">
        <f t="shared" si="87"/>
        <v>2</v>
      </c>
      <c r="U455" s="2">
        <f t="shared" si="88"/>
        <v>4</v>
      </c>
      <c r="V455" s="30" t="s">
        <v>49</v>
      </c>
      <c r="W455" s="30" t="s">
        <v>96</v>
      </c>
      <c r="X455" s="30" t="s">
        <v>108</v>
      </c>
      <c r="Y455" s="30">
        <v>2</v>
      </c>
      <c r="Z455" s="30"/>
      <c r="AA455" s="1" t="s">
        <v>131</v>
      </c>
      <c r="AB455" s="42">
        <v>6</v>
      </c>
      <c r="AC455" s="42">
        <v>158</v>
      </c>
      <c r="AD455" s="42">
        <v>1334</v>
      </c>
      <c r="AE455" s="6" t="s">
        <v>128</v>
      </c>
      <c r="AF455" s="8">
        <v>9.77</v>
      </c>
      <c r="AG455" s="8">
        <f t="shared" si="89"/>
        <v>39.08</v>
      </c>
      <c r="AH455" s="8">
        <f t="shared" si="85"/>
        <v>10.117056</v>
      </c>
      <c r="AI455" s="8">
        <f t="shared" si="90"/>
        <v>40.468223999999999</v>
      </c>
      <c r="AJ455" s="8">
        <f t="shared" si="91"/>
        <v>1.0355226202661207</v>
      </c>
      <c r="AK455" s="8"/>
      <c r="AL455">
        <v>2</v>
      </c>
    </row>
    <row r="456" spans="1:43" x14ac:dyDescent="0.3">
      <c r="A456">
        <v>46</v>
      </c>
      <c r="B456">
        <v>455</v>
      </c>
      <c r="C456" s="2">
        <v>1</v>
      </c>
      <c r="D456" t="s">
        <v>113</v>
      </c>
      <c r="E456">
        <v>1</v>
      </c>
      <c r="F456" s="2">
        <v>4</v>
      </c>
      <c r="G456" t="s">
        <v>84</v>
      </c>
      <c r="H456">
        <v>2</v>
      </c>
      <c r="I456" s="2">
        <v>14</v>
      </c>
      <c r="J456" t="str">
        <f t="shared" si="86"/>
        <v>T-114256_8</v>
      </c>
      <c r="K456">
        <f t="shared" si="87"/>
        <v>3</v>
      </c>
      <c r="U456" s="2">
        <f t="shared" si="88"/>
        <v>6</v>
      </c>
      <c r="V456" s="30" t="s">
        <v>51</v>
      </c>
      <c r="W456" s="30" t="s">
        <v>98</v>
      </c>
      <c r="X456" s="30" t="s">
        <v>108</v>
      </c>
      <c r="Y456" s="30">
        <v>3</v>
      </c>
      <c r="Z456" s="30"/>
      <c r="AA456" s="30" t="s">
        <v>131</v>
      </c>
      <c r="AB456" s="42">
        <v>6</v>
      </c>
      <c r="AC456" s="42">
        <v>158</v>
      </c>
      <c r="AD456" s="42">
        <v>1678</v>
      </c>
      <c r="AE456" s="6" t="s">
        <v>128</v>
      </c>
      <c r="AF456" s="8">
        <v>12.048</v>
      </c>
      <c r="AG456" s="8">
        <f t="shared" si="89"/>
        <v>72.287999999999997</v>
      </c>
      <c r="AH456" s="8">
        <f t="shared" si="85"/>
        <v>12.725951999999999</v>
      </c>
      <c r="AI456" s="8">
        <f t="shared" si="90"/>
        <v>76.355711999999997</v>
      </c>
      <c r="AJ456" s="8">
        <f t="shared" si="91"/>
        <v>1.0562709163346613</v>
      </c>
      <c r="AK456" s="8"/>
      <c r="AL456">
        <v>2</v>
      </c>
    </row>
    <row r="457" spans="1:43" x14ac:dyDescent="0.3">
      <c r="A457">
        <v>40</v>
      </c>
      <c r="B457">
        <v>456</v>
      </c>
      <c r="C457" s="2">
        <v>1</v>
      </c>
      <c r="D457" t="s">
        <v>113</v>
      </c>
      <c r="E457">
        <v>1</v>
      </c>
      <c r="F457" s="2">
        <v>4</v>
      </c>
      <c r="G457" t="s">
        <v>84</v>
      </c>
      <c r="H457">
        <v>2</v>
      </c>
      <c r="I457" s="2">
        <v>8</v>
      </c>
      <c r="J457" t="str">
        <f t="shared" si="86"/>
        <v>T-114299_5</v>
      </c>
      <c r="K457">
        <f t="shared" si="87"/>
        <v>1</v>
      </c>
      <c r="U457" s="2">
        <f t="shared" si="88"/>
        <v>2</v>
      </c>
      <c r="V457" s="30" t="s">
        <v>45</v>
      </c>
      <c r="W457" s="30" t="s">
        <v>92</v>
      </c>
      <c r="X457" s="30" t="s">
        <v>108</v>
      </c>
      <c r="Y457" s="30">
        <v>1</v>
      </c>
      <c r="Z457" s="30"/>
      <c r="AA457" s="30" t="s">
        <v>131</v>
      </c>
      <c r="AB457" s="42">
        <v>6</v>
      </c>
      <c r="AC457" s="42">
        <v>178</v>
      </c>
      <c r="AD457" s="42">
        <v>1474</v>
      </c>
      <c r="AE457" s="6" t="s">
        <v>128</v>
      </c>
      <c r="AF457" s="8">
        <v>11.667</v>
      </c>
      <c r="AG457" s="8">
        <f t="shared" si="89"/>
        <v>23.334</v>
      </c>
      <c r="AH457" s="8">
        <f t="shared" si="85"/>
        <v>12.593856000000001</v>
      </c>
      <c r="AI457" s="8">
        <f t="shared" si="90"/>
        <v>25.187712000000001</v>
      </c>
      <c r="AJ457" s="8">
        <f t="shared" si="91"/>
        <v>1.0794425302134225</v>
      </c>
      <c r="AK457" s="8"/>
      <c r="AL457">
        <v>2</v>
      </c>
    </row>
    <row r="458" spans="1:43" x14ac:dyDescent="0.3">
      <c r="A458">
        <v>41</v>
      </c>
      <c r="B458">
        <v>457</v>
      </c>
      <c r="C458" s="2">
        <v>1</v>
      </c>
      <c r="D458" t="s">
        <v>113</v>
      </c>
      <c r="E458">
        <v>1</v>
      </c>
      <c r="F458" s="2">
        <v>4</v>
      </c>
      <c r="G458" t="s">
        <v>84</v>
      </c>
      <c r="H458">
        <v>2</v>
      </c>
      <c r="I458" s="2">
        <v>9</v>
      </c>
      <c r="J458" t="str">
        <f t="shared" si="86"/>
        <v>T-114299_4</v>
      </c>
      <c r="K458">
        <f t="shared" si="87"/>
        <v>1</v>
      </c>
      <c r="U458" s="2">
        <f t="shared" si="88"/>
        <v>2</v>
      </c>
      <c r="V458" s="30" t="s">
        <v>46</v>
      </c>
      <c r="W458" s="30" t="s">
        <v>93</v>
      </c>
      <c r="X458" s="30" t="s">
        <v>108</v>
      </c>
      <c r="Y458" s="30">
        <v>1</v>
      </c>
      <c r="Z458" s="30"/>
      <c r="AA458" s="30" t="s">
        <v>131</v>
      </c>
      <c r="AB458" s="42">
        <v>6</v>
      </c>
      <c r="AC458" s="42">
        <v>178</v>
      </c>
      <c r="AD458" s="42">
        <v>1474</v>
      </c>
      <c r="AE458" s="6" t="s">
        <v>128</v>
      </c>
      <c r="AF458" s="8">
        <v>11.667</v>
      </c>
      <c r="AG458" s="8">
        <f t="shared" si="89"/>
        <v>23.334</v>
      </c>
      <c r="AH458" s="8">
        <f t="shared" si="85"/>
        <v>12.593856000000001</v>
      </c>
      <c r="AI458" s="8">
        <f t="shared" si="90"/>
        <v>25.187712000000001</v>
      </c>
      <c r="AJ458" s="8">
        <f t="shared" si="91"/>
        <v>1.0794425302134225</v>
      </c>
      <c r="AK458" s="8"/>
      <c r="AL458">
        <v>2</v>
      </c>
    </row>
    <row r="459" spans="1:43" x14ac:dyDescent="0.3">
      <c r="A459">
        <v>165</v>
      </c>
      <c r="B459">
        <v>458</v>
      </c>
      <c r="C459" s="2">
        <v>3</v>
      </c>
      <c r="D459" s="6" t="s">
        <v>613</v>
      </c>
      <c r="E459">
        <v>1</v>
      </c>
      <c r="F459" s="2" t="str">
        <f>V459</f>
        <v>2</v>
      </c>
      <c r="G459" t="str">
        <f>W459</f>
        <v>T-115217_Standard</v>
      </c>
      <c r="H459">
        <f>Y459</f>
        <v>1</v>
      </c>
      <c r="I459" s="2">
        <v>1</v>
      </c>
      <c r="J459" t="s">
        <v>614</v>
      </c>
      <c r="K459">
        <v>2</v>
      </c>
      <c r="U459" s="2">
        <f t="shared" si="88"/>
        <v>2</v>
      </c>
      <c r="V459" t="s">
        <v>324</v>
      </c>
      <c r="W459" t="s">
        <v>325</v>
      </c>
      <c r="X459" s="30" t="s">
        <v>108</v>
      </c>
      <c r="Y459" s="30">
        <v>1</v>
      </c>
      <c r="Z459" s="30" t="s">
        <v>593</v>
      </c>
      <c r="AA459" s="1" t="s">
        <v>131</v>
      </c>
      <c r="AB459" s="40">
        <v>6</v>
      </c>
      <c r="AC459" s="40">
        <v>208</v>
      </c>
      <c r="AD459" s="40">
        <v>3000</v>
      </c>
      <c r="AE459" s="30" t="s">
        <v>128</v>
      </c>
      <c r="AF459" s="11">
        <v>29.39</v>
      </c>
      <c r="AG459" s="8">
        <f t="shared" si="89"/>
        <v>58.78</v>
      </c>
      <c r="AH459" s="8">
        <f t="shared" si="85"/>
        <v>29.952000000000002</v>
      </c>
      <c r="AI459" s="8">
        <f t="shared" si="90"/>
        <v>59.904000000000003</v>
      </c>
      <c r="AJ459" s="8">
        <f t="shared" si="91"/>
        <v>1.0191221503912895</v>
      </c>
      <c r="AK459" s="8"/>
      <c r="AL459">
        <v>2</v>
      </c>
    </row>
    <row r="460" spans="1:43" x14ac:dyDescent="0.3">
      <c r="A460">
        <v>168</v>
      </c>
      <c r="B460">
        <v>459</v>
      </c>
      <c r="C460" s="2">
        <v>3</v>
      </c>
      <c r="D460" s="6" t="s">
        <v>613</v>
      </c>
      <c r="E460">
        <v>1</v>
      </c>
      <c r="F460" s="2" t="str">
        <f>V460</f>
        <v>3</v>
      </c>
      <c r="G460" t="str">
        <f>W460</f>
        <v>T-115217_2</v>
      </c>
      <c r="H460">
        <f>Y460</f>
        <v>1</v>
      </c>
      <c r="I460" s="2">
        <v>1</v>
      </c>
      <c r="J460" t="s">
        <v>615</v>
      </c>
      <c r="K460">
        <v>2</v>
      </c>
      <c r="U460" s="2">
        <f t="shared" si="88"/>
        <v>2</v>
      </c>
      <c r="V460" t="s">
        <v>326</v>
      </c>
      <c r="W460" t="s">
        <v>327</v>
      </c>
      <c r="X460" s="30" t="s">
        <v>108</v>
      </c>
      <c r="Y460" s="30">
        <v>1</v>
      </c>
      <c r="Z460" s="30" t="s">
        <v>593</v>
      </c>
      <c r="AA460" s="1" t="s">
        <v>131</v>
      </c>
      <c r="AB460" s="40">
        <v>6</v>
      </c>
      <c r="AC460" s="40">
        <v>208</v>
      </c>
      <c r="AD460" s="40">
        <v>3500</v>
      </c>
      <c r="AE460" s="30" t="s">
        <v>128</v>
      </c>
      <c r="AF460" s="11">
        <v>34.289000000000001</v>
      </c>
      <c r="AG460" s="8">
        <f t="shared" si="89"/>
        <v>68.578000000000003</v>
      </c>
      <c r="AH460" s="8">
        <f t="shared" si="85"/>
        <v>34.944000000000003</v>
      </c>
      <c r="AI460" s="8">
        <f t="shared" si="90"/>
        <v>69.888000000000005</v>
      </c>
      <c r="AJ460" s="8">
        <f t="shared" si="91"/>
        <v>1.0191023360261309</v>
      </c>
      <c r="AK460" s="8"/>
      <c r="AL460">
        <v>2</v>
      </c>
      <c r="AQ460" s="12"/>
    </row>
    <row r="461" spans="1:43" x14ac:dyDescent="0.3">
      <c r="A461">
        <v>52</v>
      </c>
      <c r="B461">
        <v>460</v>
      </c>
      <c r="C461" s="2">
        <v>1</v>
      </c>
      <c r="D461" t="s">
        <v>113</v>
      </c>
      <c r="E461">
        <v>1</v>
      </c>
      <c r="F461" s="2">
        <v>5</v>
      </c>
      <c r="G461" t="s">
        <v>102</v>
      </c>
      <c r="H461">
        <v>1</v>
      </c>
      <c r="I461" s="2">
        <v>3</v>
      </c>
      <c r="J461" t="str">
        <f>W461</f>
        <v>T-114118_Standard</v>
      </c>
      <c r="K461">
        <f>Y461</f>
        <v>8</v>
      </c>
      <c r="U461" s="2">
        <f t="shared" si="88"/>
        <v>8</v>
      </c>
      <c r="V461" s="30" t="s">
        <v>57</v>
      </c>
      <c r="W461" s="30" t="s">
        <v>105</v>
      </c>
      <c r="X461" s="30" t="s">
        <v>108</v>
      </c>
      <c r="Y461" s="30">
        <v>8</v>
      </c>
      <c r="Z461" s="30"/>
      <c r="AA461" s="1" t="s">
        <v>131</v>
      </c>
      <c r="AB461" s="42">
        <v>8</v>
      </c>
      <c r="AC461" s="42">
        <v>112</v>
      </c>
      <c r="AD461" s="42">
        <v>134</v>
      </c>
      <c r="AE461" s="6" t="s">
        <v>128</v>
      </c>
      <c r="AF461" s="8">
        <v>0.94599999999999995</v>
      </c>
      <c r="AG461" s="8">
        <f t="shared" si="89"/>
        <v>7.5679999999999996</v>
      </c>
      <c r="AH461" s="8">
        <f t="shared" si="85"/>
        <v>0.96051200000000003</v>
      </c>
      <c r="AI461" s="8">
        <f t="shared" si="90"/>
        <v>7.6840960000000003</v>
      </c>
      <c r="AJ461" s="8">
        <f t="shared" si="91"/>
        <v>1.015340380549683</v>
      </c>
      <c r="AK461" s="8"/>
    </row>
    <row r="462" spans="1:43" x14ac:dyDescent="0.3">
      <c r="A462">
        <v>167</v>
      </c>
      <c r="B462">
        <v>461</v>
      </c>
      <c r="C462" s="2">
        <v>3</v>
      </c>
      <c r="D462" s="6" t="s">
        <v>613</v>
      </c>
      <c r="E462">
        <v>1</v>
      </c>
      <c r="F462" s="2" t="str">
        <f t="shared" ref="F462:G465" si="92">V462</f>
        <v>2</v>
      </c>
      <c r="G462" t="str">
        <f t="shared" si="92"/>
        <v>T-115217_Standard</v>
      </c>
      <c r="H462">
        <f>Y462</f>
        <v>1</v>
      </c>
      <c r="I462" s="2">
        <v>3</v>
      </c>
      <c r="J462" t="s">
        <v>617</v>
      </c>
      <c r="K462">
        <v>1</v>
      </c>
      <c r="U462" s="2">
        <f t="shared" si="88"/>
        <v>1</v>
      </c>
      <c r="V462" t="s">
        <v>324</v>
      </c>
      <c r="W462" t="s">
        <v>325</v>
      </c>
      <c r="X462" s="30" t="s">
        <v>108</v>
      </c>
      <c r="Y462" s="30">
        <v>1</v>
      </c>
      <c r="Z462" s="30" t="s">
        <v>593</v>
      </c>
      <c r="AA462" s="1" t="s">
        <v>131</v>
      </c>
      <c r="AB462" s="40">
        <v>8</v>
      </c>
      <c r="AC462" s="40">
        <v>160</v>
      </c>
      <c r="AD462" s="40">
        <v>290</v>
      </c>
      <c r="AE462" s="30" t="s">
        <v>128</v>
      </c>
      <c r="AF462" s="11">
        <v>2.0499999999999998</v>
      </c>
      <c r="AG462" s="8">
        <f t="shared" si="89"/>
        <v>2.0499999999999998</v>
      </c>
      <c r="AH462" s="8">
        <f t="shared" si="85"/>
        <v>2.9695999999999998</v>
      </c>
      <c r="AI462" s="8">
        <f t="shared" si="90"/>
        <v>2.9695999999999998</v>
      </c>
      <c r="AJ462" s="8">
        <f t="shared" si="91"/>
        <v>1.4485853658536585</v>
      </c>
      <c r="AK462" s="8"/>
      <c r="AQ462" s="12"/>
    </row>
    <row r="463" spans="1:43" x14ac:dyDescent="0.3">
      <c r="A463">
        <v>170</v>
      </c>
      <c r="B463">
        <v>462</v>
      </c>
      <c r="C463" s="2">
        <v>3</v>
      </c>
      <c r="D463" s="6" t="s">
        <v>613</v>
      </c>
      <c r="E463">
        <v>1</v>
      </c>
      <c r="F463" s="2" t="str">
        <f t="shared" si="92"/>
        <v>3</v>
      </c>
      <c r="G463" t="str">
        <f t="shared" si="92"/>
        <v>T-115217_2</v>
      </c>
      <c r="H463">
        <f>Y463</f>
        <v>1</v>
      </c>
      <c r="I463" s="2">
        <v>3</v>
      </c>
      <c r="J463" t="s">
        <v>619</v>
      </c>
      <c r="K463">
        <v>2</v>
      </c>
      <c r="U463" s="2">
        <f t="shared" si="88"/>
        <v>2</v>
      </c>
      <c r="V463" t="s">
        <v>326</v>
      </c>
      <c r="W463" t="s">
        <v>327</v>
      </c>
      <c r="X463" s="30" t="s">
        <v>108</v>
      </c>
      <c r="Y463" s="30">
        <v>1</v>
      </c>
      <c r="Z463" s="30" t="s">
        <v>593</v>
      </c>
      <c r="AA463" s="30" t="s">
        <v>131</v>
      </c>
      <c r="AB463" s="40">
        <v>8</v>
      </c>
      <c r="AC463" s="40">
        <v>160</v>
      </c>
      <c r="AD463" s="40">
        <v>290</v>
      </c>
      <c r="AE463" s="30" t="s">
        <v>128</v>
      </c>
      <c r="AF463" s="11">
        <v>2.476</v>
      </c>
      <c r="AG463" s="8">
        <f t="shared" si="89"/>
        <v>4.952</v>
      </c>
      <c r="AH463" s="8">
        <f t="shared" si="85"/>
        <v>2.9695999999999998</v>
      </c>
      <c r="AI463" s="8">
        <f t="shared" si="90"/>
        <v>5.9391999999999996</v>
      </c>
      <c r="AJ463" s="8">
        <f t="shared" si="91"/>
        <v>1.1993537964458805</v>
      </c>
      <c r="AK463" s="8"/>
      <c r="AQ463" s="12"/>
    </row>
    <row r="464" spans="1:43" x14ac:dyDescent="0.3">
      <c r="A464">
        <v>164</v>
      </c>
      <c r="B464">
        <v>463</v>
      </c>
      <c r="C464" s="2">
        <v>3</v>
      </c>
      <c r="D464" s="6" t="s">
        <v>613</v>
      </c>
      <c r="E464">
        <v>1</v>
      </c>
      <c r="F464" s="2" t="str">
        <f t="shared" si="92"/>
        <v>1</v>
      </c>
      <c r="G464" t="str">
        <f t="shared" si="92"/>
        <v>T-115219_Standard</v>
      </c>
      <c r="H464">
        <f>Y464</f>
        <v>2</v>
      </c>
      <c r="U464" s="2">
        <f t="shared" si="88"/>
        <v>2</v>
      </c>
      <c r="V464" t="s">
        <v>4</v>
      </c>
      <c r="W464" t="s">
        <v>323</v>
      </c>
      <c r="X464" s="30" t="s">
        <v>108</v>
      </c>
      <c r="Y464" s="30">
        <v>2</v>
      </c>
      <c r="Z464" s="30" t="s">
        <v>592</v>
      </c>
      <c r="AA464" s="1" t="s">
        <v>131</v>
      </c>
      <c r="AB464" s="40">
        <v>12</v>
      </c>
      <c r="AC464" s="40">
        <v>200</v>
      </c>
      <c r="AD464" s="40">
        <v>350</v>
      </c>
      <c r="AE464" s="30" t="s">
        <v>128</v>
      </c>
      <c r="AF464" s="11">
        <v>3.7839999999999998</v>
      </c>
      <c r="AG464" s="8">
        <f t="shared" si="89"/>
        <v>7.5679999999999996</v>
      </c>
      <c r="AH464" s="8">
        <f t="shared" si="85"/>
        <v>6.72</v>
      </c>
      <c r="AI464" s="8">
        <f t="shared" si="90"/>
        <v>13.44</v>
      </c>
      <c r="AJ464" s="8">
        <f t="shared" si="91"/>
        <v>1.7758985200845667</v>
      </c>
      <c r="AK464" s="8"/>
    </row>
    <row r="465" spans="1:43" x14ac:dyDescent="0.3">
      <c r="A465">
        <v>171</v>
      </c>
      <c r="B465">
        <v>464</v>
      </c>
      <c r="C465" s="2">
        <v>3</v>
      </c>
      <c r="D465" s="6" t="s">
        <v>613</v>
      </c>
      <c r="E465">
        <v>1</v>
      </c>
      <c r="F465" s="2" t="str">
        <f t="shared" si="92"/>
        <v>4</v>
      </c>
      <c r="G465" t="str">
        <f t="shared" si="92"/>
        <v>T-115218_Standard</v>
      </c>
      <c r="H465">
        <f>Y465</f>
        <v>2</v>
      </c>
      <c r="U465" s="2">
        <f t="shared" si="88"/>
        <v>2</v>
      </c>
      <c r="V465" t="s">
        <v>328</v>
      </c>
      <c r="W465" t="s">
        <v>329</v>
      </c>
      <c r="X465" s="30" t="s">
        <v>108</v>
      </c>
      <c r="Y465" s="30">
        <v>2</v>
      </c>
      <c r="Z465" s="30" t="s">
        <v>592</v>
      </c>
      <c r="AA465" s="30" t="s">
        <v>131</v>
      </c>
      <c r="AB465" s="40">
        <v>12</v>
      </c>
      <c r="AC465" s="40">
        <v>230</v>
      </c>
      <c r="AD465" s="40">
        <v>550</v>
      </c>
      <c r="AE465" s="30" t="s">
        <v>128</v>
      </c>
      <c r="AF465" s="11">
        <v>11.916</v>
      </c>
      <c r="AG465" s="8">
        <f t="shared" si="89"/>
        <v>23.832000000000001</v>
      </c>
      <c r="AH465" s="8">
        <f t="shared" si="85"/>
        <v>12.144</v>
      </c>
      <c r="AI465" s="8">
        <f t="shared" si="90"/>
        <v>24.288</v>
      </c>
      <c r="AJ465" s="8">
        <f t="shared" si="91"/>
        <v>1.0191339375629405</v>
      </c>
      <c r="AK465" s="8"/>
    </row>
    <row r="466" spans="1:43" x14ac:dyDescent="0.3">
      <c r="A466">
        <v>356</v>
      </c>
      <c r="B466">
        <v>465</v>
      </c>
      <c r="C466" s="2">
        <v>4</v>
      </c>
      <c r="D466" s="6" t="s">
        <v>894</v>
      </c>
      <c r="E466">
        <v>1</v>
      </c>
      <c r="F466" s="2">
        <v>2</v>
      </c>
      <c r="G466" t="s">
        <v>738</v>
      </c>
      <c r="H466">
        <v>4</v>
      </c>
      <c r="I466" s="2">
        <v>3</v>
      </c>
      <c r="J466" t="str">
        <f>W466</f>
        <v>T-114422_Standard</v>
      </c>
      <c r="K466">
        <v>1</v>
      </c>
      <c r="U466" s="2">
        <f t="shared" si="88"/>
        <v>4</v>
      </c>
      <c r="V466" s="30" t="s">
        <v>743</v>
      </c>
      <c r="W466" s="30" t="s">
        <v>744</v>
      </c>
      <c r="X466" s="30" t="s">
        <v>108</v>
      </c>
      <c r="Y466" s="30">
        <v>1</v>
      </c>
      <c r="Z466" s="30" t="s">
        <v>881</v>
      </c>
      <c r="AA466" s="30" t="s">
        <v>131</v>
      </c>
      <c r="AB466" s="42">
        <v>15</v>
      </c>
      <c r="AC466" s="42">
        <v>100</v>
      </c>
      <c r="AD466" s="42">
        <v>700</v>
      </c>
      <c r="AE466" s="30" t="s">
        <v>128</v>
      </c>
      <c r="AF466" s="11">
        <v>5.4580000000000002</v>
      </c>
      <c r="AG466" s="8">
        <f t="shared" si="89"/>
        <v>21.832000000000001</v>
      </c>
      <c r="AH466" s="8">
        <f t="shared" si="85"/>
        <v>8.4</v>
      </c>
      <c r="AI466" s="8">
        <f t="shared" si="90"/>
        <v>33.6</v>
      </c>
      <c r="AJ466" s="8">
        <f t="shared" si="91"/>
        <v>1.5390252839868084</v>
      </c>
      <c r="AK466" s="8"/>
    </row>
    <row r="467" spans="1:43" x14ac:dyDescent="0.3">
      <c r="A467">
        <v>353</v>
      </c>
      <c r="B467">
        <v>466</v>
      </c>
      <c r="C467" s="2">
        <v>4</v>
      </c>
      <c r="D467" s="6" t="s">
        <v>894</v>
      </c>
      <c r="E467">
        <v>1</v>
      </c>
      <c r="F467" s="2">
        <v>1</v>
      </c>
      <c r="G467" t="s">
        <v>679</v>
      </c>
      <c r="H467">
        <v>1</v>
      </c>
      <c r="I467" s="2">
        <v>4</v>
      </c>
      <c r="J467" t="str">
        <f>W467</f>
        <v>T-114429_Standard</v>
      </c>
      <c r="K467">
        <v>1</v>
      </c>
      <c r="U467" s="2">
        <f t="shared" si="88"/>
        <v>1</v>
      </c>
      <c r="V467" s="30" t="s">
        <v>37</v>
      </c>
      <c r="W467" s="30" t="s">
        <v>737</v>
      </c>
      <c r="X467" s="30" t="s">
        <v>108</v>
      </c>
      <c r="Y467" s="30">
        <v>1</v>
      </c>
      <c r="Z467" s="30" t="s">
        <v>878</v>
      </c>
      <c r="AA467" s="30" t="s">
        <v>131</v>
      </c>
      <c r="AB467" s="42">
        <v>15</v>
      </c>
      <c r="AC467" s="42">
        <v>180</v>
      </c>
      <c r="AD467" s="42">
        <v>400</v>
      </c>
      <c r="AE467" s="30" t="s">
        <v>128</v>
      </c>
      <c r="AF467" s="11">
        <v>6.907</v>
      </c>
      <c r="AG467" s="8">
        <f t="shared" si="89"/>
        <v>6.907</v>
      </c>
      <c r="AH467" s="8">
        <f t="shared" si="85"/>
        <v>8.64</v>
      </c>
      <c r="AI467" s="8">
        <f t="shared" si="90"/>
        <v>8.64</v>
      </c>
      <c r="AJ467" s="8">
        <f t="shared" si="91"/>
        <v>1.2509048791081512</v>
      </c>
      <c r="AK467" s="8"/>
      <c r="AN467" t="s">
        <v>892</v>
      </c>
      <c r="AO467" t="s">
        <v>657</v>
      </c>
      <c r="AQ467" s="30" t="s">
        <v>895</v>
      </c>
    </row>
    <row r="468" spans="1:43" x14ac:dyDescent="0.3">
      <c r="A468">
        <v>354</v>
      </c>
      <c r="B468">
        <v>467</v>
      </c>
      <c r="C468" s="2">
        <v>4</v>
      </c>
      <c r="D468" s="6" t="s">
        <v>894</v>
      </c>
      <c r="E468">
        <v>1</v>
      </c>
      <c r="F468" s="2">
        <v>2</v>
      </c>
      <c r="G468" t="s">
        <v>738</v>
      </c>
      <c r="H468">
        <v>4</v>
      </c>
      <c r="I468" s="2">
        <v>1</v>
      </c>
      <c r="J468" t="str">
        <f>W468</f>
        <v>T-114435_Standard</v>
      </c>
      <c r="K468">
        <v>1</v>
      </c>
      <c r="U468" s="2">
        <f t="shared" si="88"/>
        <v>4</v>
      </c>
      <c r="V468" s="30" t="s">
        <v>739</v>
      </c>
      <c r="W468" s="30" t="s">
        <v>740</v>
      </c>
      <c r="X468" s="30" t="s">
        <v>108</v>
      </c>
      <c r="Y468" s="30">
        <v>1</v>
      </c>
      <c r="Z468" s="30" t="s">
        <v>879</v>
      </c>
      <c r="AA468" s="1" t="s">
        <v>131</v>
      </c>
      <c r="AB468" s="42">
        <v>20</v>
      </c>
      <c r="AC468" s="42">
        <v>180</v>
      </c>
      <c r="AD468" s="42">
        <v>410</v>
      </c>
      <c r="AE468" s="30" t="s">
        <v>128</v>
      </c>
      <c r="AF468" s="11">
        <v>11.16</v>
      </c>
      <c r="AG468" s="8">
        <f t="shared" si="89"/>
        <v>44.64</v>
      </c>
      <c r="AH468" s="8">
        <f t="shared" si="85"/>
        <v>11.808</v>
      </c>
      <c r="AI468" s="8">
        <f t="shared" si="90"/>
        <v>47.231999999999999</v>
      </c>
      <c r="AJ468" s="8">
        <f t="shared" si="91"/>
        <v>1.0580645161290323</v>
      </c>
      <c r="AK468" s="8"/>
      <c r="AN468" t="s">
        <v>892</v>
      </c>
      <c r="AQ468" s="30" t="s">
        <v>892</v>
      </c>
    </row>
    <row r="469" spans="1:43" x14ac:dyDescent="0.3">
      <c r="A469">
        <v>357</v>
      </c>
      <c r="B469">
        <v>468</v>
      </c>
      <c r="C469" s="2">
        <v>4</v>
      </c>
      <c r="D469" s="6" t="s">
        <v>894</v>
      </c>
      <c r="E469">
        <v>1</v>
      </c>
      <c r="F469" s="2">
        <v>2</v>
      </c>
      <c r="G469" t="s">
        <v>738</v>
      </c>
      <c r="H469">
        <v>4</v>
      </c>
      <c r="I469" s="2">
        <v>4</v>
      </c>
      <c r="J469" t="str">
        <f>W469</f>
        <v>T-114424_Standard</v>
      </c>
      <c r="K469">
        <v>4</v>
      </c>
      <c r="U469" s="2">
        <f t="shared" si="88"/>
        <v>16</v>
      </c>
      <c r="V469" s="30" t="s">
        <v>745</v>
      </c>
      <c r="W469" s="30" t="s">
        <v>746</v>
      </c>
      <c r="X469" s="30" t="s">
        <v>108</v>
      </c>
      <c r="Y469" s="30">
        <v>4</v>
      </c>
      <c r="Z469" s="30" t="s">
        <v>882</v>
      </c>
      <c r="AA469" s="1" t="s">
        <v>882</v>
      </c>
      <c r="AD469" s="42">
        <v>160</v>
      </c>
      <c r="AE469" s="30" t="s">
        <v>128</v>
      </c>
      <c r="AF469" s="11">
        <v>0.502</v>
      </c>
      <c r="AG469" s="8">
        <f t="shared" si="89"/>
        <v>8.032</v>
      </c>
      <c r="AH469" s="8">
        <f>3.14*AD469/1000</f>
        <v>0.50240000000000007</v>
      </c>
      <c r="AI469" s="8">
        <f t="shared" si="90"/>
        <v>8.0384000000000011</v>
      </c>
      <c r="AJ469" s="8">
        <f t="shared" si="91"/>
        <v>1.0007968127490041</v>
      </c>
      <c r="AK469" s="8"/>
    </row>
    <row r="470" spans="1:43" x14ac:dyDescent="0.3">
      <c r="B470">
        <v>469</v>
      </c>
      <c r="D470" s="6"/>
      <c r="V470" s="1"/>
      <c r="W470" s="1"/>
      <c r="X470" s="1"/>
      <c r="Y470" s="1"/>
      <c r="Z470" s="1"/>
      <c r="AA470" s="1"/>
      <c r="AD470" s="38"/>
      <c r="AE470" s="1"/>
      <c r="AF470" s="11"/>
      <c r="AG470" s="8"/>
      <c r="AH470" s="8"/>
      <c r="AI470" s="8"/>
      <c r="AJ470" s="8"/>
      <c r="AK470" s="8"/>
    </row>
    <row r="471" spans="1:43" x14ac:dyDescent="0.3">
      <c r="B471">
        <v>470</v>
      </c>
      <c r="D471" s="6"/>
      <c r="V471" s="1"/>
      <c r="W471" s="1"/>
      <c r="X471" s="1"/>
      <c r="Y471" s="1"/>
      <c r="Z471" s="1"/>
      <c r="AA471" s="1"/>
      <c r="AD471" s="38"/>
      <c r="AE471" s="1"/>
      <c r="AF471" s="11"/>
      <c r="AG471" s="8">
        <f>SUM(AG420:AG470)</f>
        <v>735.10100000000011</v>
      </c>
      <c r="AH471" s="8"/>
      <c r="AI471" s="8">
        <f>SUM(AI420:AI470)</f>
        <v>786.63756799999999</v>
      </c>
      <c r="AJ471" s="8"/>
      <c r="AK471" s="8"/>
    </row>
    <row r="472" spans="1:43" x14ac:dyDescent="0.3">
      <c r="B472">
        <v>471</v>
      </c>
      <c r="D472" s="6"/>
      <c r="V472" s="1"/>
      <c r="W472" s="1"/>
      <c r="X472" s="1"/>
      <c r="Y472" s="1"/>
      <c r="Z472" s="1"/>
      <c r="AA472" s="1"/>
      <c r="AD472" s="38"/>
      <c r="AE472" s="1"/>
      <c r="AF472" s="11"/>
      <c r="AG472" s="8"/>
      <c r="AH472" s="8"/>
      <c r="AI472" s="8"/>
      <c r="AJ472" s="8"/>
      <c r="AK472" s="8"/>
    </row>
    <row r="473" spans="1:43" x14ac:dyDescent="0.3">
      <c r="B473">
        <v>472</v>
      </c>
      <c r="D473" s="6"/>
      <c r="V473" s="1"/>
      <c r="W473" s="1"/>
      <c r="X473" s="1"/>
      <c r="Y473" s="1"/>
      <c r="Z473" s="1"/>
      <c r="AA473" s="1"/>
      <c r="AD473" s="38"/>
      <c r="AE473" s="1"/>
      <c r="AF473" s="11"/>
      <c r="AG473" s="8"/>
      <c r="AH473" s="8"/>
      <c r="AI473" s="8"/>
      <c r="AJ473" s="8"/>
      <c r="AK473" s="8"/>
    </row>
    <row r="474" spans="1:43" x14ac:dyDescent="0.3">
      <c r="B474">
        <v>473</v>
      </c>
      <c r="D474" s="6"/>
      <c r="V474" s="1"/>
      <c r="W474" s="1"/>
      <c r="X474" s="1"/>
      <c r="Y474" s="1"/>
      <c r="Z474" s="1"/>
      <c r="AA474" s="1"/>
      <c r="AD474" s="38"/>
      <c r="AE474" s="1"/>
      <c r="AF474" s="11"/>
      <c r="AG474" s="8"/>
      <c r="AH474" s="8"/>
      <c r="AI474" s="8"/>
      <c r="AJ474" s="8"/>
      <c r="AK474" s="8"/>
    </row>
    <row r="475" spans="1:43" x14ac:dyDescent="0.3">
      <c r="B475">
        <v>474</v>
      </c>
      <c r="D475" s="6"/>
      <c r="V475" s="1"/>
      <c r="W475" s="1"/>
      <c r="X475" s="1"/>
      <c r="Y475" s="1"/>
      <c r="Z475" s="1"/>
      <c r="AA475" s="1"/>
      <c r="AD475" s="38"/>
      <c r="AE475" s="1"/>
      <c r="AF475" s="11"/>
      <c r="AG475" s="8"/>
      <c r="AH475" s="8"/>
      <c r="AI475" s="8"/>
      <c r="AJ475" s="8"/>
      <c r="AK475" s="8"/>
    </row>
    <row r="476" spans="1:43" x14ac:dyDescent="0.3">
      <c r="B476">
        <v>475</v>
      </c>
      <c r="D476" s="6"/>
      <c r="V476" s="1"/>
      <c r="W476" s="1"/>
      <c r="X476" s="1"/>
      <c r="Y476" s="1"/>
      <c r="Z476" s="1"/>
      <c r="AA476" s="1"/>
      <c r="AD476" s="38"/>
      <c r="AE476" s="1"/>
      <c r="AF476" s="11"/>
      <c r="AG476" s="8"/>
      <c r="AH476" s="8"/>
      <c r="AI476" s="8"/>
      <c r="AJ476" s="8"/>
      <c r="AK476" s="8"/>
    </row>
    <row r="477" spans="1:43" x14ac:dyDescent="0.3">
      <c r="B477">
        <v>476</v>
      </c>
      <c r="D477" s="6"/>
      <c r="V477" s="1"/>
      <c r="W477" s="1"/>
      <c r="X477" s="1"/>
      <c r="Y477" s="1"/>
      <c r="Z477" s="1"/>
      <c r="AA477" s="1"/>
      <c r="AD477" s="38"/>
      <c r="AE477" s="1"/>
      <c r="AF477" s="11"/>
      <c r="AG477" s="8"/>
      <c r="AH477" s="8"/>
      <c r="AI477" s="8"/>
      <c r="AJ477" s="8"/>
      <c r="AK477" s="8"/>
    </row>
    <row r="478" spans="1:43" x14ac:dyDescent="0.3">
      <c r="A478">
        <v>525</v>
      </c>
      <c r="B478">
        <v>477</v>
      </c>
      <c r="C478" s="2">
        <v>5</v>
      </c>
      <c r="D478" s="6" t="s">
        <v>1040</v>
      </c>
      <c r="E478">
        <v>1</v>
      </c>
      <c r="F478" s="2">
        <v>1</v>
      </c>
      <c r="G478" t="s">
        <v>901</v>
      </c>
      <c r="H478">
        <v>3</v>
      </c>
      <c r="I478" s="2">
        <v>3</v>
      </c>
      <c r="J478" t="s">
        <v>982</v>
      </c>
      <c r="K478">
        <v>4</v>
      </c>
      <c r="L478" s="2">
        <v>6</v>
      </c>
      <c r="M478" t="str">
        <f>W478</f>
        <v>6-kt Gew-Kappe EN 10241_1" H=22 SW36</v>
      </c>
      <c r="N478">
        <f>Y478</f>
        <v>1</v>
      </c>
      <c r="U478" s="2">
        <f t="shared" ref="U478:U486" si="93">PRODUCT(E478,H478,K478,N478,Q478)</f>
        <v>12</v>
      </c>
      <c r="V478" t="s">
        <v>26</v>
      </c>
      <c r="W478" t="s">
        <v>1024</v>
      </c>
      <c r="X478" t="s">
        <v>108</v>
      </c>
      <c r="Y478">
        <v>1</v>
      </c>
      <c r="AA478" s="10" t="s">
        <v>1041</v>
      </c>
      <c r="AE478" t="s">
        <v>128</v>
      </c>
      <c r="AF478" s="11">
        <v>0.11</v>
      </c>
      <c r="AG478" s="8">
        <f t="shared" ref="AG478:AG486" si="94">AF478*U478</f>
        <v>1.32</v>
      </c>
      <c r="AH478" s="8">
        <f t="shared" ref="AH478:AH486" si="95">AF478</f>
        <v>0.11</v>
      </c>
      <c r="AI478" s="8">
        <f t="shared" ref="AI478:AI486" si="96">AH478*U478</f>
        <v>1.32</v>
      </c>
      <c r="AJ478" s="8">
        <f t="shared" ref="AJ478:AJ486" si="97">AI478/AG478</f>
        <v>1</v>
      </c>
      <c r="AK478" s="11" t="s">
        <v>657</v>
      </c>
    </row>
    <row r="479" spans="1:43" x14ac:dyDescent="0.3">
      <c r="A479">
        <v>526</v>
      </c>
      <c r="B479">
        <v>478</v>
      </c>
      <c r="C479" s="2">
        <v>5</v>
      </c>
      <c r="D479" s="6" t="s">
        <v>1040</v>
      </c>
      <c r="E479">
        <v>1</v>
      </c>
      <c r="F479" s="2">
        <v>1</v>
      </c>
      <c r="G479" t="s">
        <v>901</v>
      </c>
      <c r="H479">
        <v>3</v>
      </c>
      <c r="I479" s="2">
        <v>3</v>
      </c>
      <c r="J479" t="s">
        <v>982</v>
      </c>
      <c r="K479">
        <v>4</v>
      </c>
      <c r="L479" s="2">
        <v>7</v>
      </c>
      <c r="M479" t="str">
        <f>W479</f>
        <v>6-kt Gew-Kappe EN 10241_3-4" H=20 SW30</v>
      </c>
      <c r="N479">
        <f>Y479</f>
        <v>1</v>
      </c>
      <c r="U479" s="2">
        <f t="shared" si="93"/>
        <v>12</v>
      </c>
      <c r="V479" t="s">
        <v>27</v>
      </c>
      <c r="W479" t="s">
        <v>1025</v>
      </c>
      <c r="X479" t="s">
        <v>108</v>
      </c>
      <c r="Y479">
        <v>1</v>
      </c>
      <c r="AA479" s="10" t="s">
        <v>1042</v>
      </c>
      <c r="AE479" t="s">
        <v>128</v>
      </c>
      <c r="AF479" s="11">
        <v>7.2999999999999995E-2</v>
      </c>
      <c r="AG479" s="8">
        <f t="shared" si="94"/>
        <v>0.87599999999999989</v>
      </c>
      <c r="AH479" s="8">
        <f t="shared" si="95"/>
        <v>7.2999999999999995E-2</v>
      </c>
      <c r="AI479" s="8">
        <f t="shared" si="96"/>
        <v>0.87599999999999989</v>
      </c>
      <c r="AJ479" s="8">
        <f t="shared" si="97"/>
        <v>1</v>
      </c>
      <c r="AK479" s="11" t="s">
        <v>657</v>
      </c>
    </row>
    <row r="480" spans="1:43" x14ac:dyDescent="0.3">
      <c r="A480">
        <v>536</v>
      </c>
      <c r="B480">
        <v>479</v>
      </c>
      <c r="C480" s="2">
        <v>5</v>
      </c>
      <c r="D480" s="6" t="s">
        <v>1040</v>
      </c>
      <c r="E480">
        <v>1</v>
      </c>
      <c r="F480" s="2">
        <v>10</v>
      </c>
      <c r="G480" t="str">
        <f>W480</f>
        <v>Washer thick DIN7349 Stahl-tzn_M16</v>
      </c>
      <c r="H480">
        <f>Y480</f>
        <v>24</v>
      </c>
      <c r="U480" s="2">
        <f t="shared" si="93"/>
        <v>24</v>
      </c>
      <c r="V480" t="s">
        <v>372</v>
      </c>
      <c r="W480" t="s">
        <v>1037</v>
      </c>
      <c r="X480" t="s">
        <v>108</v>
      </c>
      <c r="Y480">
        <v>24</v>
      </c>
      <c r="AA480" s="20" t="s">
        <v>1048</v>
      </c>
      <c r="AE480" s="21" t="s">
        <v>1052</v>
      </c>
      <c r="AF480" s="11">
        <v>4.9000000000000002E-2</v>
      </c>
      <c r="AG480" s="8">
        <f t="shared" si="94"/>
        <v>1.1760000000000002</v>
      </c>
      <c r="AH480" s="8">
        <f t="shared" si="95"/>
        <v>4.9000000000000002E-2</v>
      </c>
      <c r="AI480" s="8">
        <f t="shared" si="96"/>
        <v>1.1760000000000002</v>
      </c>
      <c r="AJ480" s="8">
        <f t="shared" si="97"/>
        <v>1</v>
      </c>
      <c r="AK480" s="11" t="s">
        <v>657</v>
      </c>
    </row>
    <row r="481" spans="1:43" x14ac:dyDescent="0.3">
      <c r="A481">
        <v>255</v>
      </c>
      <c r="B481">
        <v>480</v>
      </c>
      <c r="C481" s="2">
        <v>3</v>
      </c>
      <c r="D481" s="6" t="s">
        <v>613</v>
      </c>
      <c r="E481">
        <v>1</v>
      </c>
      <c r="F481" s="2" t="s">
        <v>460</v>
      </c>
      <c r="G481" t="s">
        <v>461</v>
      </c>
      <c r="H481">
        <v>3</v>
      </c>
      <c r="I481" s="2">
        <v>2</v>
      </c>
      <c r="J481" t="str">
        <f>W481</f>
        <v>T-114518_Standard</v>
      </c>
      <c r="K481">
        <f>Y481</f>
        <v>1</v>
      </c>
      <c r="U481" s="2">
        <f t="shared" si="93"/>
        <v>3</v>
      </c>
      <c r="V481" t="s">
        <v>503</v>
      </c>
      <c r="W481" t="s">
        <v>504</v>
      </c>
      <c r="X481" s="30" t="s">
        <v>108</v>
      </c>
      <c r="Y481" s="30">
        <v>1</v>
      </c>
      <c r="Z481" s="30" t="s">
        <v>610</v>
      </c>
      <c r="AA481" s="12" t="str">
        <f>Z481</f>
        <v>PLETENA BRTVA 20X20</v>
      </c>
      <c r="AD481" s="40">
        <v>3464</v>
      </c>
      <c r="AE481" s="34"/>
      <c r="AF481" s="11">
        <v>10.144</v>
      </c>
      <c r="AG481" s="8">
        <f t="shared" si="94"/>
        <v>30.432000000000002</v>
      </c>
      <c r="AH481" s="8">
        <f t="shared" si="95"/>
        <v>10.144</v>
      </c>
      <c r="AI481" s="8">
        <f t="shared" si="96"/>
        <v>30.432000000000002</v>
      </c>
      <c r="AJ481" s="8">
        <f t="shared" si="97"/>
        <v>1</v>
      </c>
      <c r="AK481" s="11" t="s">
        <v>657</v>
      </c>
    </row>
    <row r="482" spans="1:43" x14ac:dyDescent="0.3">
      <c r="A482">
        <v>294</v>
      </c>
      <c r="B482">
        <v>481</v>
      </c>
      <c r="C482" s="2">
        <v>3</v>
      </c>
      <c r="D482" s="6" t="s">
        <v>613</v>
      </c>
      <c r="E482">
        <v>1</v>
      </c>
      <c r="F482" s="2" t="s">
        <v>547</v>
      </c>
      <c r="G482" t="s">
        <v>548</v>
      </c>
      <c r="H482">
        <v>1</v>
      </c>
      <c r="I482" s="2">
        <v>2</v>
      </c>
      <c r="J482" t="str">
        <f>W482</f>
        <v>T-114518_Standard</v>
      </c>
      <c r="K482">
        <f>Y482</f>
        <v>1</v>
      </c>
      <c r="U482" s="2">
        <f t="shared" si="93"/>
        <v>1</v>
      </c>
      <c r="V482" t="s">
        <v>571</v>
      </c>
      <c r="W482" t="s">
        <v>504</v>
      </c>
      <c r="X482" s="30" t="s">
        <v>108</v>
      </c>
      <c r="Y482" s="30">
        <v>1</v>
      </c>
      <c r="Z482" s="30" t="s">
        <v>610</v>
      </c>
      <c r="AA482" t="str">
        <f>Z482</f>
        <v>PLETENA BRTVA 20X20</v>
      </c>
      <c r="AD482" s="40">
        <v>3464</v>
      </c>
      <c r="AE482" s="34"/>
      <c r="AF482" s="11">
        <v>10.144</v>
      </c>
      <c r="AG482" s="8">
        <f t="shared" si="94"/>
        <v>10.144</v>
      </c>
      <c r="AH482" s="8">
        <f t="shared" si="95"/>
        <v>10.144</v>
      </c>
      <c r="AI482" s="8">
        <f t="shared" si="96"/>
        <v>10.144</v>
      </c>
      <c r="AJ482" s="8">
        <f t="shared" si="97"/>
        <v>1</v>
      </c>
      <c r="AK482" s="11" t="s">
        <v>657</v>
      </c>
    </row>
    <row r="483" spans="1:43" x14ac:dyDescent="0.3">
      <c r="A483">
        <v>426</v>
      </c>
      <c r="B483">
        <v>482</v>
      </c>
      <c r="C483" s="2">
        <v>4</v>
      </c>
      <c r="D483" s="6" t="s">
        <v>894</v>
      </c>
      <c r="E483">
        <v>1</v>
      </c>
      <c r="F483" s="2">
        <v>3</v>
      </c>
      <c r="G483" t="s">
        <v>747</v>
      </c>
      <c r="H483">
        <v>3</v>
      </c>
      <c r="I483" s="2">
        <v>2</v>
      </c>
      <c r="J483" t="s">
        <v>461</v>
      </c>
      <c r="K483">
        <v>1</v>
      </c>
      <c r="L483" s="2">
        <v>2</v>
      </c>
      <c r="M483" t="str">
        <f>W483</f>
        <v>T-114518_Standard</v>
      </c>
      <c r="N483">
        <f>Y483</f>
        <v>1</v>
      </c>
      <c r="U483" s="2">
        <f t="shared" si="93"/>
        <v>3</v>
      </c>
      <c r="V483" s="30" t="s">
        <v>857</v>
      </c>
      <c r="W483" s="30" t="s">
        <v>504</v>
      </c>
      <c r="X483" s="30" t="s">
        <v>108</v>
      </c>
      <c r="Y483" s="30">
        <v>1</v>
      </c>
      <c r="AA483" s="17" t="s">
        <v>610</v>
      </c>
      <c r="AD483" s="40">
        <v>3464</v>
      </c>
      <c r="AF483" s="11">
        <v>10.144</v>
      </c>
      <c r="AG483" s="8">
        <f t="shared" si="94"/>
        <v>30.432000000000002</v>
      </c>
      <c r="AH483" s="8">
        <f t="shared" si="95"/>
        <v>10.144</v>
      </c>
      <c r="AI483" s="8">
        <f t="shared" si="96"/>
        <v>30.432000000000002</v>
      </c>
      <c r="AJ483" s="8">
        <f t="shared" si="97"/>
        <v>1</v>
      </c>
      <c r="AK483" s="11" t="s">
        <v>657</v>
      </c>
    </row>
    <row r="484" spans="1:43" x14ac:dyDescent="0.3">
      <c r="A484">
        <v>489</v>
      </c>
      <c r="B484">
        <v>483</v>
      </c>
      <c r="C484" s="2">
        <v>5</v>
      </c>
      <c r="D484" s="6" t="s">
        <v>1040</v>
      </c>
      <c r="E484">
        <v>1</v>
      </c>
      <c r="F484" s="2">
        <v>1</v>
      </c>
      <c r="G484" t="s">
        <v>901</v>
      </c>
      <c r="H484">
        <v>3</v>
      </c>
      <c r="I484" s="2">
        <v>2</v>
      </c>
      <c r="J484" t="s">
        <v>461</v>
      </c>
      <c r="K484">
        <v>1</v>
      </c>
      <c r="L484" s="2">
        <v>2</v>
      </c>
      <c r="M484" t="str">
        <f>W484</f>
        <v>T-114518_Standard</v>
      </c>
      <c r="N484">
        <f>Y484</f>
        <v>1</v>
      </c>
      <c r="U484" s="2">
        <f t="shared" si="93"/>
        <v>3</v>
      </c>
      <c r="V484" t="s">
        <v>6</v>
      </c>
      <c r="W484" t="s">
        <v>504</v>
      </c>
      <c r="X484" t="s">
        <v>108</v>
      </c>
      <c r="Y484">
        <v>1</v>
      </c>
      <c r="AA484" s="17" t="s">
        <v>610</v>
      </c>
      <c r="AD484" s="40">
        <v>3464</v>
      </c>
      <c r="AF484" s="11">
        <v>10.144</v>
      </c>
      <c r="AG484" s="8">
        <f t="shared" si="94"/>
        <v>30.432000000000002</v>
      </c>
      <c r="AH484" s="8">
        <f t="shared" si="95"/>
        <v>10.144</v>
      </c>
      <c r="AI484" s="8">
        <f t="shared" si="96"/>
        <v>30.432000000000002</v>
      </c>
      <c r="AJ484" s="8">
        <f t="shared" si="97"/>
        <v>1</v>
      </c>
      <c r="AK484" s="11" t="s">
        <v>657</v>
      </c>
    </row>
    <row r="485" spans="1:43" x14ac:dyDescent="0.3">
      <c r="A485">
        <v>269</v>
      </c>
      <c r="B485">
        <v>484</v>
      </c>
      <c r="C485" s="2">
        <v>3</v>
      </c>
      <c r="D485" s="6" t="s">
        <v>613</v>
      </c>
      <c r="E485">
        <v>1</v>
      </c>
      <c r="F485" s="2" t="s">
        <v>460</v>
      </c>
      <c r="G485" t="s">
        <v>461</v>
      </c>
      <c r="H485">
        <v>3</v>
      </c>
      <c r="I485" s="2">
        <v>6</v>
      </c>
      <c r="J485" t="s">
        <v>529</v>
      </c>
      <c r="K485">
        <v>1</v>
      </c>
      <c r="L485" s="2">
        <v>2</v>
      </c>
      <c r="M485" t="str">
        <f>W485</f>
        <v>XS0L85 HT_Rigth</v>
      </c>
      <c r="N485">
        <f>Y485</f>
        <v>1</v>
      </c>
      <c r="U485" s="2">
        <f t="shared" si="93"/>
        <v>3</v>
      </c>
      <c r="V485" t="s">
        <v>535</v>
      </c>
      <c r="W485" t="s">
        <v>536</v>
      </c>
      <c r="X485" s="30" t="s">
        <v>108</v>
      </c>
      <c r="Y485" s="30">
        <v>1</v>
      </c>
      <c r="Z485" s="30" t="s">
        <v>673</v>
      </c>
      <c r="AA485" s="12" t="str">
        <f>Z485</f>
        <v>XS0L85 HT</v>
      </c>
      <c r="AE485" s="34"/>
      <c r="AF485" s="11">
        <v>2.3740000000000001</v>
      </c>
      <c r="AG485" s="8">
        <f t="shared" si="94"/>
        <v>7.1219999999999999</v>
      </c>
      <c r="AH485" s="8">
        <f t="shared" si="95"/>
        <v>2.3740000000000001</v>
      </c>
      <c r="AI485" s="8">
        <f t="shared" si="96"/>
        <v>7.1219999999999999</v>
      </c>
      <c r="AJ485" s="8">
        <f t="shared" si="97"/>
        <v>1</v>
      </c>
      <c r="AK485" s="11" t="s">
        <v>657</v>
      </c>
    </row>
    <row r="486" spans="1:43" x14ac:dyDescent="0.3">
      <c r="A486">
        <v>308</v>
      </c>
      <c r="B486">
        <v>485</v>
      </c>
      <c r="C486" s="2">
        <v>3</v>
      </c>
      <c r="D486" s="6" t="s">
        <v>613</v>
      </c>
      <c r="E486">
        <v>1</v>
      </c>
      <c r="F486" s="2" t="s">
        <v>547</v>
      </c>
      <c r="G486" t="s">
        <v>548</v>
      </c>
      <c r="H486">
        <v>1</v>
      </c>
      <c r="I486" s="2">
        <v>6</v>
      </c>
      <c r="J486" t="s">
        <v>529</v>
      </c>
      <c r="K486">
        <v>1</v>
      </c>
      <c r="L486" s="2">
        <v>2</v>
      </c>
      <c r="M486" t="str">
        <f>W486</f>
        <v>XS0L85 HT_Rigth</v>
      </c>
      <c r="N486">
        <f>Y486</f>
        <v>1</v>
      </c>
      <c r="U486" s="2">
        <f t="shared" si="93"/>
        <v>1</v>
      </c>
      <c r="V486" t="s">
        <v>586</v>
      </c>
      <c r="W486" t="s">
        <v>536</v>
      </c>
      <c r="X486" s="30" t="s">
        <v>108</v>
      </c>
      <c r="Y486" s="30">
        <v>1</v>
      </c>
      <c r="Z486" s="30" t="s">
        <v>673</v>
      </c>
      <c r="AA486" t="str">
        <f>Z486</f>
        <v>XS0L85 HT</v>
      </c>
      <c r="AE486" s="34"/>
      <c r="AF486" s="11">
        <v>2.3740000000000001</v>
      </c>
      <c r="AG486" s="8">
        <f t="shared" si="94"/>
        <v>2.3740000000000001</v>
      </c>
      <c r="AH486" s="8">
        <f t="shared" si="95"/>
        <v>2.3740000000000001</v>
      </c>
      <c r="AI486" s="8">
        <f t="shared" si="96"/>
        <v>2.3740000000000001</v>
      </c>
      <c r="AJ486" s="8">
        <f t="shared" si="97"/>
        <v>1</v>
      </c>
      <c r="AK486" s="11" t="s">
        <v>657</v>
      </c>
    </row>
    <row r="487" spans="1:43" x14ac:dyDescent="0.3">
      <c r="B487">
        <v>486</v>
      </c>
    </row>
    <row r="488" spans="1:43" x14ac:dyDescent="0.3">
      <c r="B488">
        <v>487</v>
      </c>
    </row>
    <row r="489" spans="1:43" x14ac:dyDescent="0.3">
      <c r="B489">
        <v>488</v>
      </c>
    </row>
    <row r="490" spans="1:43" x14ac:dyDescent="0.3">
      <c r="A490">
        <v>531</v>
      </c>
      <c r="B490">
        <v>489</v>
      </c>
      <c r="C490" s="2">
        <v>5</v>
      </c>
      <c r="D490" s="6" t="s">
        <v>1040</v>
      </c>
      <c r="E490">
        <v>1</v>
      </c>
      <c r="F490" s="2">
        <v>5</v>
      </c>
      <c r="G490" t="str">
        <f t="shared" ref="G490:G495" si="98">W490</f>
        <v>Washer ISO7089 Stahl 200HV-tZn_M16</v>
      </c>
      <c r="H490">
        <f t="shared" ref="H490:H495" si="99">Y490</f>
        <v>24</v>
      </c>
      <c r="U490" s="2">
        <f t="shared" ref="U490:U521" si="100">PRODUCT(E490,H490,K490,N490,Q490)</f>
        <v>24</v>
      </c>
      <c r="V490" s="12" t="s">
        <v>330</v>
      </c>
      <c r="W490" s="12" t="s">
        <v>1030</v>
      </c>
      <c r="X490" s="12" t="s">
        <v>108</v>
      </c>
      <c r="Y490" s="12">
        <v>24</v>
      </c>
      <c r="Z490" s="12"/>
      <c r="AA490" s="20" t="s">
        <v>1047</v>
      </c>
      <c r="AB490" s="37"/>
      <c r="AC490" s="37"/>
      <c r="AD490" s="37"/>
      <c r="AE490" s="19" t="s">
        <v>1050</v>
      </c>
      <c r="AF490" s="11">
        <v>1.2E-2</v>
      </c>
      <c r="AG490" s="8">
        <f t="shared" ref="AG490:AG521" si="101">AF490*U490</f>
        <v>0.28800000000000003</v>
      </c>
      <c r="AH490" s="8">
        <f t="shared" ref="AH490:AH521" si="102">AF490</f>
        <v>1.2E-2</v>
      </c>
      <c r="AI490" s="8">
        <f t="shared" ref="AI490:AI521" si="103">AH490*U490</f>
        <v>0.28800000000000003</v>
      </c>
      <c r="AJ490" s="8">
        <f t="shared" ref="AJ490:AJ521" si="104">AI490/AG490</f>
        <v>1</v>
      </c>
      <c r="AK490" s="11" t="s">
        <v>657</v>
      </c>
    </row>
    <row r="491" spans="1:43" x14ac:dyDescent="0.3">
      <c r="A491">
        <v>532</v>
      </c>
      <c r="B491">
        <v>490</v>
      </c>
      <c r="C491" s="2">
        <v>5</v>
      </c>
      <c r="D491" s="6" t="s">
        <v>1040</v>
      </c>
      <c r="E491">
        <v>1</v>
      </c>
      <c r="F491" s="2">
        <v>6</v>
      </c>
      <c r="G491" t="str">
        <f t="shared" si="98"/>
        <v>Hex nuts ISO4032 8-tZn_M16</v>
      </c>
      <c r="H491">
        <f t="shared" si="99"/>
        <v>60</v>
      </c>
      <c r="U491" s="2">
        <f t="shared" si="100"/>
        <v>60</v>
      </c>
      <c r="V491" s="12" t="s">
        <v>340</v>
      </c>
      <c r="W491" s="12" t="s">
        <v>1031</v>
      </c>
      <c r="X491" s="12" t="s">
        <v>108</v>
      </c>
      <c r="Y491" s="12">
        <v>60</v>
      </c>
      <c r="Z491" s="12"/>
      <c r="AA491" s="17" t="s">
        <v>136</v>
      </c>
      <c r="AB491" s="37"/>
      <c r="AC491" s="37"/>
      <c r="AD491" s="37"/>
      <c r="AE491" s="19" t="s">
        <v>1051</v>
      </c>
      <c r="AF491" s="11">
        <v>3.5999999999999997E-2</v>
      </c>
      <c r="AG491" s="8">
        <f t="shared" si="101"/>
        <v>2.1599999999999997</v>
      </c>
      <c r="AH491" s="8">
        <f t="shared" si="102"/>
        <v>3.5999999999999997E-2</v>
      </c>
      <c r="AI491" s="8">
        <f t="shared" si="103"/>
        <v>2.1599999999999997</v>
      </c>
      <c r="AJ491" s="8">
        <f t="shared" si="104"/>
        <v>1</v>
      </c>
      <c r="AK491" s="11" t="s">
        <v>657</v>
      </c>
      <c r="AL491" s="12"/>
    </row>
    <row r="492" spans="1:43" x14ac:dyDescent="0.3">
      <c r="A492">
        <v>530</v>
      </c>
      <c r="B492">
        <v>491</v>
      </c>
      <c r="C492" s="2">
        <v>5</v>
      </c>
      <c r="D492" s="6" t="s">
        <v>1040</v>
      </c>
      <c r="E492">
        <v>1</v>
      </c>
      <c r="F492" s="2">
        <v>4</v>
      </c>
      <c r="G492" t="str">
        <f t="shared" si="98"/>
        <v>M16 ISO4017 FT 8.8-tzn_L=45</v>
      </c>
      <c r="H492">
        <f t="shared" si="99"/>
        <v>48</v>
      </c>
      <c r="U492" s="2">
        <f t="shared" si="100"/>
        <v>48</v>
      </c>
      <c r="V492" s="12" t="s">
        <v>328</v>
      </c>
      <c r="W492" s="12" t="s">
        <v>1029</v>
      </c>
      <c r="X492" s="12" t="s">
        <v>108</v>
      </c>
      <c r="Y492" s="12">
        <v>48</v>
      </c>
      <c r="AA492" s="20" t="s">
        <v>1046</v>
      </c>
      <c r="AE492" s="21" t="s">
        <v>1049</v>
      </c>
      <c r="AF492" s="11">
        <v>0.112</v>
      </c>
      <c r="AG492" s="8">
        <f t="shared" si="101"/>
        <v>5.3760000000000003</v>
      </c>
      <c r="AH492" s="8">
        <f t="shared" si="102"/>
        <v>0.112</v>
      </c>
      <c r="AI492" s="8">
        <f t="shared" si="103"/>
        <v>5.3760000000000003</v>
      </c>
      <c r="AJ492" s="8">
        <f t="shared" si="104"/>
        <v>1</v>
      </c>
      <c r="AK492" s="11" t="s">
        <v>657</v>
      </c>
    </row>
    <row r="493" spans="1:43" x14ac:dyDescent="0.3">
      <c r="A493">
        <v>535</v>
      </c>
      <c r="B493">
        <v>492</v>
      </c>
      <c r="C493" s="2">
        <v>5</v>
      </c>
      <c r="D493" s="6" t="s">
        <v>1040</v>
      </c>
      <c r="E493">
        <v>1</v>
      </c>
      <c r="F493" s="2">
        <v>9</v>
      </c>
      <c r="G493" t="str">
        <f t="shared" si="98"/>
        <v>M16 ISO4017 FT 8.8-tzn_L=90</v>
      </c>
      <c r="H493">
        <f t="shared" si="99"/>
        <v>12</v>
      </c>
      <c r="U493" s="2">
        <f t="shared" si="100"/>
        <v>12</v>
      </c>
      <c r="V493" s="12" t="s">
        <v>364</v>
      </c>
      <c r="W493" s="12" t="s">
        <v>1036</v>
      </c>
      <c r="X493" s="12" t="s">
        <v>108</v>
      </c>
      <c r="Y493" s="12">
        <v>12</v>
      </c>
      <c r="AA493" s="20" t="s">
        <v>667</v>
      </c>
      <c r="AE493" s="21" t="s">
        <v>1049</v>
      </c>
      <c r="AF493" s="11">
        <v>0.185</v>
      </c>
      <c r="AG493" s="8">
        <f t="shared" si="101"/>
        <v>2.2199999999999998</v>
      </c>
      <c r="AH493" s="8">
        <f t="shared" si="102"/>
        <v>0.185</v>
      </c>
      <c r="AI493" s="8">
        <f t="shared" si="103"/>
        <v>2.2199999999999998</v>
      </c>
      <c r="AJ493" s="8">
        <f t="shared" si="104"/>
        <v>1</v>
      </c>
      <c r="AK493" s="11" t="s">
        <v>657</v>
      </c>
    </row>
    <row r="494" spans="1:43" x14ac:dyDescent="0.3">
      <c r="A494">
        <v>54</v>
      </c>
      <c r="B494">
        <v>493</v>
      </c>
      <c r="C494" s="2">
        <v>1</v>
      </c>
      <c r="D494" t="s">
        <v>113</v>
      </c>
      <c r="E494">
        <v>1</v>
      </c>
      <c r="F494" s="2">
        <v>7</v>
      </c>
      <c r="G494" t="str">
        <f t="shared" si="98"/>
        <v>Hex nuts ISO4032 A2-70_M16</v>
      </c>
      <c r="H494">
        <f t="shared" si="99"/>
        <v>40</v>
      </c>
      <c r="U494" s="2">
        <f t="shared" si="100"/>
        <v>40</v>
      </c>
      <c r="V494" s="1" t="s">
        <v>59</v>
      </c>
      <c r="W494" s="1" t="s">
        <v>107</v>
      </c>
      <c r="X494" s="1" t="s">
        <v>108</v>
      </c>
      <c r="Y494" s="1">
        <v>40</v>
      </c>
      <c r="Z494" s="30"/>
      <c r="AA494" s="1" t="s">
        <v>136</v>
      </c>
      <c r="AB494" s="42"/>
      <c r="AC494" s="42"/>
      <c r="AD494" s="42"/>
      <c r="AE494" s="30" t="s">
        <v>134</v>
      </c>
      <c r="AF494" s="8">
        <v>3.5999999999999997E-2</v>
      </c>
      <c r="AG494" s="8">
        <f t="shared" si="101"/>
        <v>1.44</v>
      </c>
      <c r="AH494" s="8">
        <f t="shared" si="102"/>
        <v>3.5999999999999997E-2</v>
      </c>
      <c r="AI494" s="8">
        <f t="shared" si="103"/>
        <v>1.44</v>
      </c>
      <c r="AJ494" s="8">
        <f t="shared" si="104"/>
        <v>1</v>
      </c>
      <c r="AK494" s="11" t="s">
        <v>657</v>
      </c>
      <c r="AL494" s="12"/>
    </row>
    <row r="495" spans="1:43" x14ac:dyDescent="0.3">
      <c r="A495">
        <v>161</v>
      </c>
      <c r="B495">
        <v>494</v>
      </c>
      <c r="C495" s="2">
        <v>2</v>
      </c>
      <c r="D495" s="6" t="s">
        <v>320</v>
      </c>
      <c r="E495">
        <v>1</v>
      </c>
      <c r="F495" s="2">
        <v>14</v>
      </c>
      <c r="G495" t="str">
        <f t="shared" si="98"/>
        <v>6kt-Mu Typ 1-ISO 4032-Edelstahl A2-70-blank_ISO - 4032 - M16 - D - C</v>
      </c>
      <c r="H495">
        <f t="shared" si="99"/>
        <v>76</v>
      </c>
      <c r="L495"/>
      <c r="U495" s="2">
        <f t="shared" si="100"/>
        <v>76</v>
      </c>
      <c r="V495" s="10" t="s">
        <v>314</v>
      </c>
      <c r="W495" s="10" t="s">
        <v>315</v>
      </c>
      <c r="X495" s="10" t="s">
        <v>108</v>
      </c>
      <c r="Y495" s="10">
        <v>76</v>
      </c>
      <c r="Z495" s="6"/>
      <c r="AA495" s="1" t="s">
        <v>136</v>
      </c>
      <c r="AE495" s="6" t="s">
        <v>134</v>
      </c>
      <c r="AF495" s="11">
        <v>0.04</v>
      </c>
      <c r="AG495" s="8">
        <f t="shared" si="101"/>
        <v>3.04</v>
      </c>
      <c r="AH495" s="8">
        <f t="shared" si="102"/>
        <v>0.04</v>
      </c>
      <c r="AI495" s="8">
        <f t="shared" si="103"/>
        <v>3.04</v>
      </c>
      <c r="AJ495" s="8">
        <f t="shared" si="104"/>
        <v>1</v>
      </c>
      <c r="AK495" s="11" t="s">
        <v>657</v>
      </c>
      <c r="AL495" s="12"/>
      <c r="AQ495" s="12"/>
    </row>
    <row r="496" spans="1:43" x14ac:dyDescent="0.3">
      <c r="A496">
        <v>406</v>
      </c>
      <c r="B496">
        <v>495</v>
      </c>
      <c r="C496" s="2">
        <v>4</v>
      </c>
      <c r="D496" s="6" t="s">
        <v>894</v>
      </c>
      <c r="E496">
        <v>1</v>
      </c>
      <c r="F496" s="2">
        <v>3</v>
      </c>
      <c r="G496" t="s">
        <v>747</v>
      </c>
      <c r="H496">
        <v>3</v>
      </c>
      <c r="I496" s="2">
        <v>1</v>
      </c>
      <c r="J496" t="s">
        <v>748</v>
      </c>
      <c r="K496">
        <v>1</v>
      </c>
      <c r="L496" s="2">
        <v>14</v>
      </c>
      <c r="M496" t="str">
        <f>W496</f>
        <v>6kt-Mu Typ 1-ISO 4032-Edelstahl A2-70-blank_ISO - 4032 - M16 - D - C</v>
      </c>
      <c r="N496">
        <f>Y496</f>
        <v>40</v>
      </c>
      <c r="U496" s="2">
        <f t="shared" si="100"/>
        <v>120</v>
      </c>
      <c r="V496" s="1" t="s">
        <v>837</v>
      </c>
      <c r="W496" s="1" t="s">
        <v>315</v>
      </c>
      <c r="X496" s="1" t="s">
        <v>108</v>
      </c>
      <c r="Y496" s="1">
        <v>40</v>
      </c>
      <c r="Z496" s="6" t="s">
        <v>136</v>
      </c>
      <c r="AA496" s="20" t="s">
        <v>136</v>
      </c>
      <c r="AE496" s="6" t="s">
        <v>134</v>
      </c>
      <c r="AF496" s="11">
        <v>0.04</v>
      </c>
      <c r="AG496" s="8">
        <f t="shared" si="101"/>
        <v>4.8</v>
      </c>
      <c r="AH496" s="8">
        <f t="shared" si="102"/>
        <v>0.04</v>
      </c>
      <c r="AI496" s="8">
        <f t="shared" si="103"/>
        <v>4.8</v>
      </c>
      <c r="AJ496" s="8">
        <f t="shared" si="104"/>
        <v>1</v>
      </c>
      <c r="AK496" s="11" t="s">
        <v>657</v>
      </c>
      <c r="AQ496" s="12"/>
    </row>
    <row r="497" spans="1:43" x14ac:dyDescent="0.3">
      <c r="A497">
        <v>53</v>
      </c>
      <c r="B497">
        <v>496</v>
      </c>
      <c r="C497" s="2">
        <v>1</v>
      </c>
      <c r="D497" t="s">
        <v>113</v>
      </c>
      <c r="E497">
        <v>1</v>
      </c>
      <c r="F497" s="2">
        <v>6</v>
      </c>
      <c r="G497" t="str">
        <f>W497</f>
        <v>M16 ISO4017 FT A2-70_L=40</v>
      </c>
      <c r="H497">
        <f>Y497</f>
        <v>40</v>
      </c>
      <c r="U497" s="2">
        <f t="shared" si="100"/>
        <v>40</v>
      </c>
      <c r="V497" s="1" t="s">
        <v>58</v>
      </c>
      <c r="W497" s="1" t="s">
        <v>106</v>
      </c>
      <c r="X497" s="1" t="s">
        <v>108</v>
      </c>
      <c r="Y497" s="1">
        <v>40</v>
      </c>
      <c r="Z497" s="30"/>
      <c r="AA497" s="1" t="s">
        <v>135</v>
      </c>
      <c r="AB497" s="42"/>
      <c r="AC497" s="42"/>
      <c r="AD497" s="42"/>
      <c r="AE497" s="30" t="s">
        <v>134</v>
      </c>
      <c r="AF497" s="8">
        <v>0.104</v>
      </c>
      <c r="AG497" s="8">
        <f t="shared" si="101"/>
        <v>4.16</v>
      </c>
      <c r="AH497" s="8">
        <f t="shared" si="102"/>
        <v>0.104</v>
      </c>
      <c r="AI497" s="8">
        <f t="shared" si="103"/>
        <v>4.16</v>
      </c>
      <c r="AJ497" s="8">
        <f t="shared" si="104"/>
        <v>1</v>
      </c>
      <c r="AK497" s="11" t="s">
        <v>657</v>
      </c>
    </row>
    <row r="498" spans="1:43" x14ac:dyDescent="0.3">
      <c r="A498">
        <v>160</v>
      </c>
      <c r="B498">
        <v>497</v>
      </c>
      <c r="C498" s="2">
        <v>2</v>
      </c>
      <c r="D498" s="6" t="s">
        <v>320</v>
      </c>
      <c r="E498">
        <v>1</v>
      </c>
      <c r="F498" s="2">
        <v>13</v>
      </c>
      <c r="G498" t="str">
        <f>W498</f>
        <v>6kt Schr mit Gewinde bis Kopf-ISO 4017-Edelstahl A2-70-blank_ISO 4017 - M16 x 40-C</v>
      </c>
      <c r="H498">
        <f>Y498</f>
        <v>76</v>
      </c>
      <c r="L498"/>
      <c r="U498" s="2">
        <f t="shared" si="100"/>
        <v>76</v>
      </c>
      <c r="V498" s="10" t="s">
        <v>312</v>
      </c>
      <c r="W498" s="10" t="s">
        <v>313</v>
      </c>
      <c r="X498" s="10" t="s">
        <v>108</v>
      </c>
      <c r="Y498" s="10">
        <v>76</v>
      </c>
      <c r="Z498" s="6"/>
      <c r="AA498" s="1" t="s">
        <v>135</v>
      </c>
      <c r="AE498" s="6" t="s">
        <v>134</v>
      </c>
      <c r="AF498" s="11">
        <v>0.104</v>
      </c>
      <c r="AG498" s="8">
        <f t="shared" si="101"/>
        <v>7.9039999999999999</v>
      </c>
      <c r="AH498" s="8">
        <f t="shared" si="102"/>
        <v>0.104</v>
      </c>
      <c r="AI498" s="8">
        <f t="shared" si="103"/>
        <v>7.9039999999999999</v>
      </c>
      <c r="AJ498" s="8">
        <f t="shared" si="104"/>
        <v>1</v>
      </c>
      <c r="AK498" s="11" t="s">
        <v>657</v>
      </c>
      <c r="AQ498" s="12"/>
    </row>
    <row r="499" spans="1:43" x14ac:dyDescent="0.3">
      <c r="A499">
        <v>405</v>
      </c>
      <c r="B499">
        <v>498</v>
      </c>
      <c r="C499" s="2">
        <v>4</v>
      </c>
      <c r="D499" s="6" t="s">
        <v>894</v>
      </c>
      <c r="E499">
        <v>1</v>
      </c>
      <c r="F499" s="2">
        <v>3</v>
      </c>
      <c r="G499" t="s">
        <v>747</v>
      </c>
      <c r="H499">
        <v>3</v>
      </c>
      <c r="I499" s="2">
        <v>1</v>
      </c>
      <c r="J499" t="s">
        <v>748</v>
      </c>
      <c r="K499">
        <v>1</v>
      </c>
      <c r="L499" s="2">
        <v>13</v>
      </c>
      <c r="M499" t="str">
        <f>W499</f>
        <v>6kt Schr mit Gewinde bis Kopf-ISO 4017-Edelstahl A2-70-blank_ISO 4017 - M16 x 40-C</v>
      </c>
      <c r="N499">
        <f>Y499</f>
        <v>40</v>
      </c>
      <c r="U499" s="2">
        <f t="shared" si="100"/>
        <v>120</v>
      </c>
      <c r="V499" s="1" t="s">
        <v>836</v>
      </c>
      <c r="W499" s="1" t="s">
        <v>313</v>
      </c>
      <c r="X499" s="1" t="s">
        <v>108</v>
      </c>
      <c r="Y499" s="1">
        <v>40</v>
      </c>
      <c r="Z499" s="6" t="s">
        <v>135</v>
      </c>
      <c r="AA499" s="20" t="s">
        <v>135</v>
      </c>
      <c r="AE499" s="6" t="s">
        <v>134</v>
      </c>
      <c r="AF499" s="11">
        <v>0.104</v>
      </c>
      <c r="AG499" s="8">
        <f t="shared" si="101"/>
        <v>12.479999999999999</v>
      </c>
      <c r="AH499" s="8">
        <f t="shared" si="102"/>
        <v>0.104</v>
      </c>
      <c r="AI499" s="8">
        <f t="shared" si="103"/>
        <v>12.479999999999999</v>
      </c>
      <c r="AJ499" s="8">
        <f t="shared" si="104"/>
        <v>1</v>
      </c>
      <c r="AK499" s="11" t="s">
        <v>657</v>
      </c>
    </row>
    <row r="500" spans="1:43" x14ac:dyDescent="0.3">
      <c r="A500">
        <v>326</v>
      </c>
      <c r="B500">
        <v>499</v>
      </c>
      <c r="C500" s="2">
        <v>4</v>
      </c>
      <c r="D500" s="6" t="s">
        <v>894</v>
      </c>
      <c r="E500">
        <v>1</v>
      </c>
      <c r="F500" s="2">
        <v>1</v>
      </c>
      <c r="G500" t="s">
        <v>679</v>
      </c>
      <c r="H500">
        <v>1</v>
      </c>
      <c r="I500" s="2">
        <v>1</v>
      </c>
      <c r="J500" t="s">
        <v>680</v>
      </c>
      <c r="K500">
        <v>2</v>
      </c>
      <c r="L500" s="2">
        <v>6</v>
      </c>
      <c r="M500" t="s">
        <v>686</v>
      </c>
      <c r="N500">
        <v>1</v>
      </c>
      <c r="O500" s="2">
        <v>8</v>
      </c>
      <c r="P500" t="str">
        <f>W500</f>
        <v>Hex nuts ISO4032 A4-70_M16</v>
      </c>
      <c r="Q500">
        <f>Y500</f>
        <v>16</v>
      </c>
      <c r="U500" s="2">
        <f t="shared" si="100"/>
        <v>32</v>
      </c>
      <c r="V500" s="1" t="s">
        <v>701</v>
      </c>
      <c r="W500" s="1" t="s">
        <v>702</v>
      </c>
      <c r="X500" s="1" t="s">
        <v>108</v>
      </c>
      <c r="Y500" s="1">
        <v>16</v>
      </c>
      <c r="AA500" s="20" t="s">
        <v>136</v>
      </c>
      <c r="AE500" s="21" t="s">
        <v>900</v>
      </c>
      <c r="AF500" s="11">
        <v>3.5999999999999997E-2</v>
      </c>
      <c r="AG500" s="8">
        <f t="shared" si="101"/>
        <v>1.1519999999999999</v>
      </c>
      <c r="AH500" s="8">
        <f t="shared" si="102"/>
        <v>3.5999999999999997E-2</v>
      </c>
      <c r="AI500" s="8">
        <f t="shared" si="103"/>
        <v>1.1519999999999999</v>
      </c>
      <c r="AJ500" s="8">
        <f t="shared" si="104"/>
        <v>1</v>
      </c>
      <c r="AK500" s="11" t="s">
        <v>657</v>
      </c>
      <c r="AL500" s="12"/>
    </row>
    <row r="501" spans="1:43" x14ac:dyDescent="0.3">
      <c r="A501">
        <v>325</v>
      </c>
      <c r="B501">
        <v>500</v>
      </c>
      <c r="C501" s="2">
        <v>4</v>
      </c>
      <c r="D501" s="6" t="s">
        <v>894</v>
      </c>
      <c r="E501">
        <v>1</v>
      </c>
      <c r="F501" s="2">
        <v>1</v>
      </c>
      <c r="G501" t="s">
        <v>679</v>
      </c>
      <c r="H501">
        <v>1</v>
      </c>
      <c r="I501" s="2">
        <v>1</v>
      </c>
      <c r="J501" t="s">
        <v>680</v>
      </c>
      <c r="K501">
        <v>2</v>
      </c>
      <c r="L501" s="2">
        <v>6</v>
      </c>
      <c r="M501" t="s">
        <v>686</v>
      </c>
      <c r="N501">
        <v>1</v>
      </c>
      <c r="O501" s="2">
        <v>7</v>
      </c>
      <c r="P501" t="str">
        <f>W501</f>
        <v>Hex nuts ISO4032 A4-70_M20</v>
      </c>
      <c r="Q501">
        <f>Y501</f>
        <v>12</v>
      </c>
      <c r="U501" s="2">
        <f t="shared" si="100"/>
        <v>24</v>
      </c>
      <c r="V501" s="1" t="s">
        <v>699</v>
      </c>
      <c r="W501" s="1" t="s">
        <v>700</v>
      </c>
      <c r="X501" s="1" t="s">
        <v>108</v>
      </c>
      <c r="Y501" s="1">
        <v>12</v>
      </c>
      <c r="AA501" s="17" t="s">
        <v>665</v>
      </c>
      <c r="AE501" s="21" t="s">
        <v>900</v>
      </c>
      <c r="AF501" s="11">
        <v>6.9000000000000006E-2</v>
      </c>
      <c r="AG501" s="8">
        <f t="shared" si="101"/>
        <v>1.6560000000000001</v>
      </c>
      <c r="AH501" s="8">
        <f t="shared" si="102"/>
        <v>6.9000000000000006E-2</v>
      </c>
      <c r="AI501" s="8">
        <f t="shared" si="103"/>
        <v>1.6560000000000001</v>
      </c>
      <c r="AJ501" s="8">
        <f t="shared" si="104"/>
        <v>1</v>
      </c>
      <c r="AK501" s="11" t="s">
        <v>657</v>
      </c>
      <c r="AL501" s="12"/>
    </row>
    <row r="502" spans="1:43" x14ac:dyDescent="0.3">
      <c r="A502">
        <v>335</v>
      </c>
      <c r="B502">
        <v>501</v>
      </c>
      <c r="C502" s="2">
        <v>4</v>
      </c>
      <c r="D502" s="6" t="s">
        <v>894</v>
      </c>
      <c r="E502">
        <v>1</v>
      </c>
      <c r="F502" s="2">
        <v>1</v>
      </c>
      <c r="G502" t="s">
        <v>679</v>
      </c>
      <c r="H502">
        <v>1</v>
      </c>
      <c r="I502" s="2">
        <v>2</v>
      </c>
      <c r="J502" t="s">
        <v>706</v>
      </c>
      <c r="K502">
        <v>2</v>
      </c>
      <c r="L502" s="2">
        <v>1</v>
      </c>
      <c r="M502" t="s">
        <v>707</v>
      </c>
      <c r="N502">
        <v>1</v>
      </c>
      <c r="O502" s="2">
        <v>6</v>
      </c>
      <c r="P502" t="str">
        <f>W502</f>
        <v>Hex nuts ISO4032 A4-70_M20</v>
      </c>
      <c r="Q502">
        <f>Y502</f>
        <v>20</v>
      </c>
      <c r="U502" s="2">
        <f t="shared" si="100"/>
        <v>40</v>
      </c>
      <c r="V502" s="1" t="s">
        <v>718</v>
      </c>
      <c r="W502" s="1" t="s">
        <v>700</v>
      </c>
      <c r="X502" s="1" t="s">
        <v>108</v>
      </c>
      <c r="Y502" s="1">
        <v>20</v>
      </c>
      <c r="AA502" s="17" t="s">
        <v>665</v>
      </c>
      <c r="AE502" s="21" t="s">
        <v>900</v>
      </c>
      <c r="AF502" s="11">
        <v>6.9000000000000006E-2</v>
      </c>
      <c r="AG502" s="8">
        <f t="shared" si="101"/>
        <v>2.7600000000000002</v>
      </c>
      <c r="AH502" s="8">
        <f t="shared" si="102"/>
        <v>6.9000000000000006E-2</v>
      </c>
      <c r="AI502" s="8">
        <f t="shared" si="103"/>
        <v>2.7600000000000002</v>
      </c>
      <c r="AJ502" s="8">
        <f t="shared" si="104"/>
        <v>1</v>
      </c>
      <c r="AK502" s="11" t="s">
        <v>657</v>
      </c>
      <c r="AQ502" s="12"/>
    </row>
    <row r="503" spans="1:43" x14ac:dyDescent="0.3">
      <c r="A503">
        <v>163</v>
      </c>
      <c r="B503">
        <v>502</v>
      </c>
      <c r="C503" s="2">
        <v>2</v>
      </c>
      <c r="D503" s="6" t="s">
        <v>320</v>
      </c>
      <c r="E503">
        <v>1</v>
      </c>
      <c r="F503" s="2">
        <v>16</v>
      </c>
      <c r="G503" t="str">
        <f>W503</f>
        <v>Hex nuts ISO4032 A5_M16</v>
      </c>
      <c r="H503">
        <f>Y503</f>
        <v>4</v>
      </c>
      <c r="L503"/>
      <c r="U503" s="2">
        <f t="shared" si="100"/>
        <v>4</v>
      </c>
      <c r="V503" s="10" t="s">
        <v>318</v>
      </c>
      <c r="W503" s="10" t="s">
        <v>319</v>
      </c>
      <c r="X503" s="10" t="s">
        <v>108</v>
      </c>
      <c r="Y503" s="10">
        <v>4</v>
      </c>
      <c r="Z503" s="6"/>
      <c r="AA503" s="1" t="s">
        <v>136</v>
      </c>
      <c r="AE503" s="6" t="s">
        <v>322</v>
      </c>
      <c r="AF503" s="11">
        <v>3.5999999999999997E-2</v>
      </c>
      <c r="AG503" s="8">
        <f t="shared" si="101"/>
        <v>0.14399999999999999</v>
      </c>
      <c r="AH503" s="8">
        <f t="shared" si="102"/>
        <v>3.5999999999999997E-2</v>
      </c>
      <c r="AI503" s="8">
        <f t="shared" si="103"/>
        <v>0.14399999999999999</v>
      </c>
      <c r="AJ503" s="8">
        <f t="shared" si="104"/>
        <v>1</v>
      </c>
      <c r="AK503" s="11" t="s">
        <v>657</v>
      </c>
    </row>
    <row r="504" spans="1:43" x14ac:dyDescent="0.3">
      <c r="A504">
        <v>241</v>
      </c>
      <c r="B504">
        <v>503</v>
      </c>
      <c r="C504" s="2">
        <v>3</v>
      </c>
      <c r="D504" s="6" t="s">
        <v>613</v>
      </c>
      <c r="E504">
        <v>1</v>
      </c>
      <c r="F504" s="2" t="s">
        <v>460</v>
      </c>
      <c r="G504" t="s">
        <v>461</v>
      </c>
      <c r="H504">
        <v>3</v>
      </c>
      <c r="I504" s="2">
        <v>1</v>
      </c>
      <c r="J504" t="s">
        <v>462</v>
      </c>
      <c r="K504">
        <v>1</v>
      </c>
      <c r="L504" s="2">
        <v>1</v>
      </c>
      <c r="M504" t="s">
        <v>463</v>
      </c>
      <c r="N504">
        <v>1</v>
      </c>
      <c r="O504" s="2">
        <v>6</v>
      </c>
      <c r="P504" t="str">
        <f>W504</f>
        <v>Hex nuts ISO4032 A5_M16</v>
      </c>
      <c r="Q504">
        <f>Y504</f>
        <v>4</v>
      </c>
      <c r="U504" s="2">
        <f t="shared" si="100"/>
        <v>12</v>
      </c>
      <c r="V504" s="12" t="s">
        <v>474</v>
      </c>
      <c r="W504" s="12" t="s">
        <v>319</v>
      </c>
      <c r="X504" s="1" t="s">
        <v>108</v>
      </c>
      <c r="Y504" s="1">
        <v>4</v>
      </c>
      <c r="Z504" s="30" t="s">
        <v>136</v>
      </c>
      <c r="AA504" s="12" t="str">
        <f>Z504</f>
        <v>Matica M16 ISO4032</v>
      </c>
      <c r="AE504" s="6" t="s">
        <v>322</v>
      </c>
      <c r="AF504" s="11">
        <v>3.5999999999999997E-2</v>
      </c>
      <c r="AG504" s="8">
        <f t="shared" si="101"/>
        <v>0.43199999999999994</v>
      </c>
      <c r="AH504" s="8">
        <f t="shared" si="102"/>
        <v>3.5999999999999997E-2</v>
      </c>
      <c r="AI504" s="8">
        <f t="shared" si="103"/>
        <v>0.43199999999999994</v>
      </c>
      <c r="AJ504" s="8">
        <f t="shared" si="104"/>
        <v>1</v>
      </c>
      <c r="AK504" s="11" t="s">
        <v>657</v>
      </c>
      <c r="AQ504" s="12"/>
    </row>
    <row r="505" spans="1:43" x14ac:dyDescent="0.3">
      <c r="A505">
        <v>280</v>
      </c>
      <c r="B505">
        <v>504</v>
      </c>
      <c r="C505" s="2">
        <v>3</v>
      </c>
      <c r="D505" s="6" t="s">
        <v>613</v>
      </c>
      <c r="E505">
        <v>1</v>
      </c>
      <c r="F505" s="2" t="s">
        <v>547</v>
      </c>
      <c r="G505" t="s">
        <v>548</v>
      </c>
      <c r="H505">
        <v>1</v>
      </c>
      <c r="I505" s="2">
        <v>1</v>
      </c>
      <c r="J505" t="s">
        <v>549</v>
      </c>
      <c r="K505">
        <v>1</v>
      </c>
      <c r="L505" s="2">
        <v>1</v>
      </c>
      <c r="M505" t="s">
        <v>550</v>
      </c>
      <c r="N505">
        <v>1</v>
      </c>
      <c r="O505" s="2">
        <v>6</v>
      </c>
      <c r="P505" t="str">
        <f>W505</f>
        <v>Hex nuts ISO4032 A5_M16</v>
      </c>
      <c r="Q505">
        <f>Y505</f>
        <v>4</v>
      </c>
      <c r="U505" s="2">
        <f t="shared" si="100"/>
        <v>4</v>
      </c>
      <c r="V505" s="12" t="s">
        <v>556</v>
      </c>
      <c r="W505" s="12" t="s">
        <v>319</v>
      </c>
      <c r="X505" s="1" t="s">
        <v>108</v>
      </c>
      <c r="Y505" s="1">
        <v>4</v>
      </c>
      <c r="Z505" s="30" t="s">
        <v>136</v>
      </c>
      <c r="AA505" s="12" t="str">
        <f>Z505</f>
        <v>Matica M16 ISO4032</v>
      </c>
      <c r="AE505" s="6" t="s">
        <v>322</v>
      </c>
      <c r="AF505" s="11">
        <v>3.5999999999999997E-2</v>
      </c>
      <c r="AG505" s="8">
        <f t="shared" si="101"/>
        <v>0.14399999999999999</v>
      </c>
      <c r="AH505" s="8">
        <f t="shared" si="102"/>
        <v>3.5999999999999997E-2</v>
      </c>
      <c r="AI505" s="8">
        <f t="shared" si="103"/>
        <v>0.14399999999999999</v>
      </c>
      <c r="AJ505" s="8">
        <f t="shared" si="104"/>
        <v>1</v>
      </c>
      <c r="AK505" s="11" t="s">
        <v>657</v>
      </c>
      <c r="AQ505" s="12"/>
    </row>
    <row r="506" spans="1:43" x14ac:dyDescent="0.3">
      <c r="A506">
        <v>412</v>
      </c>
      <c r="B506">
        <v>505</v>
      </c>
      <c r="C506" s="2">
        <v>4</v>
      </c>
      <c r="D506" s="6" t="s">
        <v>894</v>
      </c>
      <c r="E506">
        <v>1</v>
      </c>
      <c r="F506" s="2">
        <v>3</v>
      </c>
      <c r="G506" t="s">
        <v>747</v>
      </c>
      <c r="H506">
        <v>3</v>
      </c>
      <c r="I506" s="2">
        <v>2</v>
      </c>
      <c r="J506" t="s">
        <v>461</v>
      </c>
      <c r="K506">
        <v>1</v>
      </c>
      <c r="L506" s="2">
        <v>1</v>
      </c>
      <c r="M506" t="s">
        <v>462</v>
      </c>
      <c r="N506">
        <v>1</v>
      </c>
      <c r="O506" s="2">
        <v>1</v>
      </c>
      <c r="P506" t="s">
        <v>463</v>
      </c>
      <c r="Q506">
        <v>1</v>
      </c>
      <c r="R506" s="2">
        <v>6</v>
      </c>
      <c r="S506" t="str">
        <f>W506</f>
        <v>Hex nuts ISO4032 A5_M16</v>
      </c>
      <c r="T506">
        <f>Y506</f>
        <v>4</v>
      </c>
      <c r="U506" s="2">
        <f t="shared" si="100"/>
        <v>3</v>
      </c>
      <c r="V506" s="1" t="s">
        <v>843</v>
      </c>
      <c r="W506" s="1" t="s">
        <v>319</v>
      </c>
      <c r="X506" s="1" t="s">
        <v>108</v>
      </c>
      <c r="Y506" s="1">
        <v>4</v>
      </c>
      <c r="AA506" s="17" t="s">
        <v>136</v>
      </c>
      <c r="AE506" t="s">
        <v>322</v>
      </c>
      <c r="AF506" s="11">
        <v>3.5999999999999997E-2</v>
      </c>
      <c r="AG506" s="8">
        <f t="shared" si="101"/>
        <v>0.10799999999999998</v>
      </c>
      <c r="AH506" s="8">
        <f t="shared" si="102"/>
        <v>3.5999999999999997E-2</v>
      </c>
      <c r="AI506" s="8">
        <f t="shared" si="103"/>
        <v>0.10799999999999998</v>
      </c>
      <c r="AJ506" s="8">
        <f t="shared" si="104"/>
        <v>1</v>
      </c>
      <c r="AK506" s="11" t="s">
        <v>657</v>
      </c>
      <c r="AQ506" s="12"/>
    </row>
    <row r="507" spans="1:43" x14ac:dyDescent="0.3">
      <c r="A507">
        <v>475</v>
      </c>
      <c r="B507">
        <v>506</v>
      </c>
      <c r="C507" s="2">
        <v>5</v>
      </c>
      <c r="D507" s="6" t="s">
        <v>1040</v>
      </c>
      <c r="E507">
        <v>1</v>
      </c>
      <c r="F507" s="2">
        <v>1</v>
      </c>
      <c r="G507" t="s">
        <v>901</v>
      </c>
      <c r="H507">
        <v>3</v>
      </c>
      <c r="I507" s="2">
        <v>2</v>
      </c>
      <c r="J507" t="s">
        <v>461</v>
      </c>
      <c r="K507">
        <v>1</v>
      </c>
      <c r="L507" s="2">
        <v>1</v>
      </c>
      <c r="M507" t="s">
        <v>462</v>
      </c>
      <c r="N507">
        <v>1</v>
      </c>
      <c r="O507" s="2">
        <v>1</v>
      </c>
      <c r="P507" t="s">
        <v>463</v>
      </c>
      <c r="Q507">
        <v>1</v>
      </c>
      <c r="R507" s="2">
        <v>6</v>
      </c>
      <c r="S507" t="str">
        <f>W507</f>
        <v>Hex nuts ISO4032 A5_M16</v>
      </c>
      <c r="T507">
        <f>Y507</f>
        <v>4</v>
      </c>
      <c r="U507" s="2">
        <f t="shared" si="100"/>
        <v>3</v>
      </c>
      <c r="V507" s="12" t="s">
        <v>952</v>
      </c>
      <c r="W507" s="12" t="s">
        <v>319</v>
      </c>
      <c r="X507" s="12" t="s">
        <v>108</v>
      </c>
      <c r="Y507" s="12">
        <v>4</v>
      </c>
      <c r="AA507" s="17" t="s">
        <v>136</v>
      </c>
      <c r="AE507" t="s">
        <v>322</v>
      </c>
      <c r="AF507" s="11">
        <v>3.5999999999999997E-2</v>
      </c>
      <c r="AG507" s="8">
        <f t="shared" si="101"/>
        <v>0.10799999999999998</v>
      </c>
      <c r="AH507" s="8">
        <f t="shared" si="102"/>
        <v>3.5999999999999997E-2</v>
      </c>
      <c r="AI507" s="8">
        <f t="shared" si="103"/>
        <v>0.10799999999999998</v>
      </c>
      <c r="AJ507" s="8">
        <f t="shared" si="104"/>
        <v>1</v>
      </c>
      <c r="AK507" s="11" t="s">
        <v>657</v>
      </c>
    </row>
    <row r="508" spans="1:43" x14ac:dyDescent="0.3">
      <c r="A508">
        <v>521</v>
      </c>
      <c r="B508">
        <v>507</v>
      </c>
      <c r="C508" s="2">
        <v>5</v>
      </c>
      <c r="D508" s="6" t="s">
        <v>1040</v>
      </c>
      <c r="E508">
        <v>1</v>
      </c>
      <c r="F508" s="2">
        <v>1</v>
      </c>
      <c r="G508" t="s">
        <v>901</v>
      </c>
      <c r="H508">
        <v>3</v>
      </c>
      <c r="I508" s="2">
        <v>3</v>
      </c>
      <c r="J508" t="s">
        <v>982</v>
      </c>
      <c r="K508">
        <v>4</v>
      </c>
      <c r="L508" s="2">
        <v>3</v>
      </c>
      <c r="M508" t="s">
        <v>1015</v>
      </c>
      <c r="N508">
        <v>1</v>
      </c>
      <c r="O508" s="2">
        <v>2</v>
      </c>
      <c r="P508" t="str">
        <f>W508</f>
        <v>Hex nuts ISO4032 A5_M16</v>
      </c>
      <c r="Q508">
        <f>Y508</f>
        <v>16</v>
      </c>
      <c r="U508" s="2">
        <f t="shared" si="100"/>
        <v>192</v>
      </c>
      <c r="V508" s="12" t="s">
        <v>1018</v>
      </c>
      <c r="W508" s="12" t="s">
        <v>319</v>
      </c>
      <c r="X508" s="12" t="s">
        <v>108</v>
      </c>
      <c r="Y508" s="12">
        <v>16</v>
      </c>
      <c r="AA508" s="17" t="s">
        <v>136</v>
      </c>
      <c r="AE508" t="s">
        <v>322</v>
      </c>
      <c r="AF508" s="11">
        <v>3.5999999999999997E-2</v>
      </c>
      <c r="AG508" s="8">
        <f t="shared" si="101"/>
        <v>6.911999999999999</v>
      </c>
      <c r="AH508" s="8">
        <f t="shared" si="102"/>
        <v>3.5999999999999997E-2</v>
      </c>
      <c r="AI508" s="8">
        <f t="shared" si="103"/>
        <v>6.911999999999999</v>
      </c>
      <c r="AJ508" s="8">
        <f t="shared" si="104"/>
        <v>1</v>
      </c>
      <c r="AK508" s="11" t="s">
        <v>657</v>
      </c>
      <c r="AQ508" s="30"/>
    </row>
    <row r="509" spans="1:43" x14ac:dyDescent="0.3">
      <c r="A509">
        <v>249</v>
      </c>
      <c r="B509">
        <v>508</v>
      </c>
      <c r="C509" s="2">
        <v>3</v>
      </c>
      <c r="D509" s="6" t="s">
        <v>613</v>
      </c>
      <c r="E509">
        <v>1</v>
      </c>
      <c r="F509" s="2" t="s">
        <v>460</v>
      </c>
      <c r="G509" t="s">
        <v>461</v>
      </c>
      <c r="H509">
        <v>3</v>
      </c>
      <c r="I509" s="2">
        <v>1</v>
      </c>
      <c r="J509" t="s">
        <v>462</v>
      </c>
      <c r="K509">
        <v>1</v>
      </c>
      <c r="L509" s="2">
        <v>3</v>
      </c>
      <c r="M509" t="s">
        <v>485</v>
      </c>
      <c r="N509">
        <v>1</v>
      </c>
      <c r="O509" s="2">
        <v>3</v>
      </c>
      <c r="P509" t="str">
        <f>W509</f>
        <v>Hex nuts ISO4032 A5_M20</v>
      </c>
      <c r="Q509">
        <f>Y509</f>
        <v>1</v>
      </c>
      <c r="U509" s="2">
        <f t="shared" si="100"/>
        <v>3</v>
      </c>
      <c r="V509" s="12" t="s">
        <v>490</v>
      </c>
      <c r="W509" s="12" t="s">
        <v>491</v>
      </c>
      <c r="X509" s="1" t="s">
        <v>108</v>
      </c>
      <c r="Y509" s="1">
        <v>1</v>
      </c>
      <c r="Z509" s="30" t="s">
        <v>665</v>
      </c>
      <c r="AA509" s="12" t="str">
        <f>Z509</f>
        <v>Matica M20 ISO4032</v>
      </c>
      <c r="AE509" s="6" t="s">
        <v>322</v>
      </c>
      <c r="AF509" s="11">
        <v>6.9000000000000006E-2</v>
      </c>
      <c r="AG509" s="8">
        <f t="shared" si="101"/>
        <v>0.20700000000000002</v>
      </c>
      <c r="AH509" s="8">
        <f t="shared" si="102"/>
        <v>6.9000000000000006E-2</v>
      </c>
      <c r="AI509" s="8">
        <f t="shared" si="103"/>
        <v>0.20700000000000002</v>
      </c>
      <c r="AJ509" s="8">
        <f t="shared" si="104"/>
        <v>1</v>
      </c>
      <c r="AK509" s="11" t="s">
        <v>657</v>
      </c>
      <c r="AL509" s="12"/>
    </row>
    <row r="510" spans="1:43" x14ac:dyDescent="0.3">
      <c r="A510">
        <v>263</v>
      </c>
      <c r="B510">
        <v>509</v>
      </c>
      <c r="C510" s="2">
        <v>3</v>
      </c>
      <c r="D510" s="6" t="s">
        <v>613</v>
      </c>
      <c r="E510">
        <v>1</v>
      </c>
      <c r="F510" s="2" t="s">
        <v>460</v>
      </c>
      <c r="G510" t="s">
        <v>461</v>
      </c>
      <c r="H510">
        <v>3</v>
      </c>
      <c r="I510" s="2">
        <v>4</v>
      </c>
      <c r="J510" t="s">
        <v>512</v>
      </c>
      <c r="K510">
        <v>1</v>
      </c>
      <c r="L510" s="2">
        <v>4</v>
      </c>
      <c r="M510" t="str">
        <f>W510</f>
        <v>Hex nuts ISO4032 A5_M20</v>
      </c>
      <c r="N510">
        <f>Y510</f>
        <v>2</v>
      </c>
      <c r="U510" s="2">
        <f t="shared" si="100"/>
        <v>6</v>
      </c>
      <c r="V510" s="12" t="s">
        <v>522</v>
      </c>
      <c r="W510" s="12" t="s">
        <v>491</v>
      </c>
      <c r="X510" s="1" t="s">
        <v>108</v>
      </c>
      <c r="Y510" s="1">
        <v>2</v>
      </c>
      <c r="Z510" s="30" t="s">
        <v>665</v>
      </c>
      <c r="AA510" s="12" t="str">
        <f>Z510</f>
        <v>Matica M20 ISO4032</v>
      </c>
      <c r="AE510" s="6" t="s">
        <v>322</v>
      </c>
      <c r="AF510" s="11">
        <v>6.9000000000000006E-2</v>
      </c>
      <c r="AG510" s="8">
        <f t="shared" si="101"/>
        <v>0.41400000000000003</v>
      </c>
      <c r="AH510" s="8">
        <f t="shared" si="102"/>
        <v>6.9000000000000006E-2</v>
      </c>
      <c r="AI510" s="8">
        <f t="shared" si="103"/>
        <v>0.41400000000000003</v>
      </c>
      <c r="AJ510" s="8">
        <f t="shared" si="104"/>
        <v>1</v>
      </c>
      <c r="AK510" s="11" t="s">
        <v>657</v>
      </c>
      <c r="AL510" s="12"/>
    </row>
    <row r="511" spans="1:43" x14ac:dyDescent="0.3">
      <c r="A511">
        <v>288</v>
      </c>
      <c r="B511">
        <v>510</v>
      </c>
      <c r="C511" s="2">
        <v>3</v>
      </c>
      <c r="D511" s="6" t="s">
        <v>613</v>
      </c>
      <c r="E511">
        <v>1</v>
      </c>
      <c r="F511" s="2" t="s">
        <v>547</v>
      </c>
      <c r="G511" t="s">
        <v>548</v>
      </c>
      <c r="H511">
        <v>1</v>
      </c>
      <c r="I511" s="2">
        <v>1</v>
      </c>
      <c r="J511" t="s">
        <v>549</v>
      </c>
      <c r="K511">
        <v>1</v>
      </c>
      <c r="L511" s="2">
        <v>3</v>
      </c>
      <c r="M511" t="s">
        <v>485</v>
      </c>
      <c r="N511">
        <v>1</v>
      </c>
      <c r="O511" s="2">
        <v>3</v>
      </c>
      <c r="P511" t="str">
        <f>W511</f>
        <v>Hex nuts ISO4032 A5_M20</v>
      </c>
      <c r="Q511">
        <f>Y511</f>
        <v>1</v>
      </c>
      <c r="U511" s="2">
        <f t="shared" si="100"/>
        <v>1</v>
      </c>
      <c r="V511" s="12" t="s">
        <v>565</v>
      </c>
      <c r="W511" s="12" t="s">
        <v>491</v>
      </c>
      <c r="X511" s="1" t="s">
        <v>108</v>
      </c>
      <c r="Y511" s="1">
        <v>1</v>
      </c>
      <c r="Z511" s="30" t="s">
        <v>665</v>
      </c>
      <c r="AA511" s="12" t="str">
        <f>Z511</f>
        <v>Matica M20 ISO4032</v>
      </c>
      <c r="AE511" s="6" t="s">
        <v>322</v>
      </c>
      <c r="AF511" s="11">
        <v>6.9000000000000006E-2</v>
      </c>
      <c r="AG511" s="8">
        <f t="shared" si="101"/>
        <v>6.9000000000000006E-2</v>
      </c>
      <c r="AH511" s="8">
        <f t="shared" si="102"/>
        <v>6.9000000000000006E-2</v>
      </c>
      <c r="AI511" s="8">
        <f t="shared" si="103"/>
        <v>6.9000000000000006E-2</v>
      </c>
      <c r="AJ511" s="8">
        <f t="shared" si="104"/>
        <v>1</v>
      </c>
      <c r="AK511" s="11" t="s">
        <v>657</v>
      </c>
    </row>
    <row r="512" spans="1:43" x14ac:dyDescent="0.3">
      <c r="A512">
        <v>302</v>
      </c>
      <c r="B512">
        <v>511</v>
      </c>
      <c r="C512" s="2">
        <v>3</v>
      </c>
      <c r="D512" s="6" t="s">
        <v>613</v>
      </c>
      <c r="E512">
        <v>1</v>
      </c>
      <c r="F512" s="2" t="s">
        <v>547</v>
      </c>
      <c r="G512" t="s">
        <v>548</v>
      </c>
      <c r="H512">
        <v>1</v>
      </c>
      <c r="I512" s="2">
        <v>4</v>
      </c>
      <c r="J512" t="s">
        <v>575</v>
      </c>
      <c r="K512">
        <v>1</v>
      </c>
      <c r="L512" s="2">
        <v>4</v>
      </c>
      <c r="M512" t="str">
        <f>W512</f>
        <v>Hex nuts ISO4032 A5_M20</v>
      </c>
      <c r="N512">
        <f>Y512</f>
        <v>2</v>
      </c>
      <c r="U512" s="2">
        <f t="shared" si="100"/>
        <v>2</v>
      </c>
      <c r="V512" s="12" t="s">
        <v>580</v>
      </c>
      <c r="W512" s="12" t="s">
        <v>491</v>
      </c>
      <c r="X512" s="1" t="s">
        <v>108</v>
      </c>
      <c r="Y512" s="1">
        <v>2</v>
      </c>
      <c r="Z512" s="30" t="s">
        <v>665</v>
      </c>
      <c r="AA512" s="12" t="str">
        <f>Z512</f>
        <v>Matica M20 ISO4032</v>
      </c>
      <c r="AE512" s="6" t="s">
        <v>322</v>
      </c>
      <c r="AF512" s="11">
        <v>6.9000000000000006E-2</v>
      </c>
      <c r="AG512" s="8">
        <f t="shared" si="101"/>
        <v>0.13800000000000001</v>
      </c>
      <c r="AH512" s="8">
        <f t="shared" si="102"/>
        <v>6.9000000000000006E-2</v>
      </c>
      <c r="AI512" s="8">
        <f t="shared" si="103"/>
        <v>0.13800000000000001</v>
      </c>
      <c r="AJ512" s="8">
        <f t="shared" si="104"/>
        <v>1</v>
      </c>
      <c r="AK512" s="11" t="s">
        <v>657</v>
      </c>
    </row>
    <row r="513" spans="1:43" x14ac:dyDescent="0.3">
      <c r="A513">
        <v>420</v>
      </c>
      <c r="B513">
        <v>512</v>
      </c>
      <c r="C513" s="2">
        <v>4</v>
      </c>
      <c r="D513" s="6" t="s">
        <v>894</v>
      </c>
      <c r="E513">
        <v>1</v>
      </c>
      <c r="F513" s="2">
        <v>3</v>
      </c>
      <c r="G513" t="s">
        <v>747</v>
      </c>
      <c r="H513">
        <v>3</v>
      </c>
      <c r="I513" s="2">
        <v>2</v>
      </c>
      <c r="J513" t="s">
        <v>461</v>
      </c>
      <c r="K513">
        <v>1</v>
      </c>
      <c r="L513" s="2">
        <v>1</v>
      </c>
      <c r="M513" t="s">
        <v>462</v>
      </c>
      <c r="N513">
        <v>1</v>
      </c>
      <c r="O513" s="2">
        <v>3</v>
      </c>
      <c r="P513" t="s">
        <v>485</v>
      </c>
      <c r="Q513">
        <v>1</v>
      </c>
      <c r="R513" s="2">
        <v>3</v>
      </c>
      <c r="S513" t="str">
        <f>W513</f>
        <v>Hex nuts ISO4032 A5_M20</v>
      </c>
      <c r="T513">
        <f>Y513</f>
        <v>1</v>
      </c>
      <c r="U513" s="2">
        <f t="shared" si="100"/>
        <v>3</v>
      </c>
      <c r="V513" s="1" t="s">
        <v>851</v>
      </c>
      <c r="W513" s="1" t="s">
        <v>491</v>
      </c>
      <c r="X513" s="1" t="s">
        <v>108</v>
      </c>
      <c r="Y513" s="1">
        <v>1</v>
      </c>
      <c r="AA513" s="17" t="s">
        <v>665</v>
      </c>
      <c r="AE513" t="s">
        <v>322</v>
      </c>
      <c r="AF513" s="11">
        <v>6.9000000000000006E-2</v>
      </c>
      <c r="AG513" s="8">
        <f t="shared" si="101"/>
        <v>0.20700000000000002</v>
      </c>
      <c r="AH513" s="8">
        <f t="shared" si="102"/>
        <v>6.9000000000000006E-2</v>
      </c>
      <c r="AI513" s="8">
        <f t="shared" si="103"/>
        <v>0.20700000000000002</v>
      </c>
      <c r="AJ513" s="8">
        <f t="shared" si="104"/>
        <v>1</v>
      </c>
      <c r="AK513" s="11" t="s">
        <v>657</v>
      </c>
    </row>
    <row r="514" spans="1:43" x14ac:dyDescent="0.3">
      <c r="A514">
        <v>434</v>
      </c>
      <c r="B514">
        <v>513</v>
      </c>
      <c r="C514" s="2">
        <v>4</v>
      </c>
      <c r="D514" s="6" t="s">
        <v>894</v>
      </c>
      <c r="E514">
        <v>1</v>
      </c>
      <c r="F514" s="2">
        <v>3</v>
      </c>
      <c r="G514" t="s">
        <v>747</v>
      </c>
      <c r="H514">
        <v>3</v>
      </c>
      <c r="I514" s="2">
        <v>2</v>
      </c>
      <c r="J514" t="s">
        <v>461</v>
      </c>
      <c r="K514">
        <v>1</v>
      </c>
      <c r="L514" s="2">
        <v>4</v>
      </c>
      <c r="M514" t="s">
        <v>512</v>
      </c>
      <c r="N514">
        <v>1</v>
      </c>
      <c r="O514" s="2">
        <v>4</v>
      </c>
      <c r="P514" t="str">
        <f>W514</f>
        <v>Hex nuts ISO4032 A5_M20</v>
      </c>
      <c r="Q514">
        <f>Y514</f>
        <v>2</v>
      </c>
      <c r="U514" s="2">
        <f t="shared" si="100"/>
        <v>6</v>
      </c>
      <c r="V514" s="1" t="s">
        <v>865</v>
      </c>
      <c r="W514" s="1" t="s">
        <v>491</v>
      </c>
      <c r="X514" s="1" t="s">
        <v>108</v>
      </c>
      <c r="Y514" s="1">
        <v>2</v>
      </c>
      <c r="AA514" s="17" t="s">
        <v>665</v>
      </c>
      <c r="AE514" t="s">
        <v>322</v>
      </c>
      <c r="AF514" s="11">
        <v>6.9000000000000006E-2</v>
      </c>
      <c r="AG514" s="8">
        <f t="shared" si="101"/>
        <v>0.41400000000000003</v>
      </c>
      <c r="AH514" s="8">
        <f t="shared" si="102"/>
        <v>6.9000000000000006E-2</v>
      </c>
      <c r="AI514" s="8">
        <f t="shared" si="103"/>
        <v>0.41400000000000003</v>
      </c>
      <c r="AJ514" s="8">
        <f t="shared" si="104"/>
        <v>1</v>
      </c>
      <c r="AK514" s="11" t="s">
        <v>657</v>
      </c>
      <c r="AL514" s="12"/>
      <c r="AQ514" s="12"/>
    </row>
    <row r="515" spans="1:43" x14ac:dyDescent="0.3">
      <c r="A515">
        <v>483</v>
      </c>
      <c r="B515">
        <v>514</v>
      </c>
      <c r="C515" s="2">
        <v>5</v>
      </c>
      <c r="D515" s="6" t="s">
        <v>1040</v>
      </c>
      <c r="E515">
        <v>1</v>
      </c>
      <c r="F515" s="2">
        <v>1</v>
      </c>
      <c r="G515" t="s">
        <v>901</v>
      </c>
      <c r="H515">
        <v>3</v>
      </c>
      <c r="I515" s="2">
        <v>2</v>
      </c>
      <c r="J515" t="s">
        <v>461</v>
      </c>
      <c r="K515">
        <v>1</v>
      </c>
      <c r="L515" s="2">
        <v>1</v>
      </c>
      <c r="M515" t="s">
        <v>462</v>
      </c>
      <c r="N515">
        <v>1</v>
      </c>
      <c r="O515" s="2">
        <v>3</v>
      </c>
      <c r="P515" t="s">
        <v>485</v>
      </c>
      <c r="Q515">
        <v>1</v>
      </c>
      <c r="R515" s="2">
        <v>3</v>
      </c>
      <c r="S515" t="str">
        <f>W515</f>
        <v>Hex nuts ISO4032 A5_M20</v>
      </c>
      <c r="T515">
        <f>Y515</f>
        <v>1</v>
      </c>
      <c r="U515" s="2">
        <f t="shared" si="100"/>
        <v>3</v>
      </c>
      <c r="V515" s="12" t="s">
        <v>960</v>
      </c>
      <c r="W515" s="12" t="s">
        <v>491</v>
      </c>
      <c r="X515" s="12" t="s">
        <v>108</v>
      </c>
      <c r="Y515" s="12">
        <v>1</v>
      </c>
      <c r="AA515" s="17" t="s">
        <v>665</v>
      </c>
      <c r="AE515" t="s">
        <v>322</v>
      </c>
      <c r="AF515" s="11">
        <v>6.9000000000000006E-2</v>
      </c>
      <c r="AG515" s="8">
        <f t="shared" si="101"/>
        <v>0.20700000000000002</v>
      </c>
      <c r="AH515" s="8">
        <f t="shared" si="102"/>
        <v>6.9000000000000006E-2</v>
      </c>
      <c r="AI515" s="8">
        <f t="shared" si="103"/>
        <v>0.20700000000000002</v>
      </c>
      <c r="AJ515" s="8">
        <f t="shared" si="104"/>
        <v>1</v>
      </c>
      <c r="AK515" s="11" t="s">
        <v>657</v>
      </c>
    </row>
    <row r="516" spans="1:43" x14ac:dyDescent="0.3">
      <c r="A516">
        <v>497</v>
      </c>
      <c r="B516">
        <v>515</v>
      </c>
      <c r="C516" s="2">
        <v>5</v>
      </c>
      <c r="D516" s="6" t="s">
        <v>1040</v>
      </c>
      <c r="E516">
        <v>1</v>
      </c>
      <c r="F516" s="2">
        <v>1</v>
      </c>
      <c r="G516" t="s">
        <v>901</v>
      </c>
      <c r="H516">
        <v>3</v>
      </c>
      <c r="I516" s="2">
        <v>2</v>
      </c>
      <c r="J516" t="s">
        <v>461</v>
      </c>
      <c r="K516">
        <v>1</v>
      </c>
      <c r="L516" s="2">
        <v>4</v>
      </c>
      <c r="M516" t="s">
        <v>512</v>
      </c>
      <c r="N516">
        <v>1</v>
      </c>
      <c r="O516" s="2">
        <v>4</v>
      </c>
      <c r="P516" t="str">
        <f>W516</f>
        <v>Hex nuts ISO4032 A5_M20</v>
      </c>
      <c r="Q516">
        <f>Y516</f>
        <v>2</v>
      </c>
      <c r="U516" s="2">
        <f t="shared" si="100"/>
        <v>6</v>
      </c>
      <c r="V516" s="12" t="s">
        <v>971</v>
      </c>
      <c r="W516" s="12" t="s">
        <v>491</v>
      </c>
      <c r="X516" s="12" t="s">
        <v>108</v>
      </c>
      <c r="Y516" s="12">
        <v>2</v>
      </c>
      <c r="AA516" s="17" t="s">
        <v>665</v>
      </c>
      <c r="AE516" t="s">
        <v>322</v>
      </c>
      <c r="AF516" s="11">
        <v>6.9000000000000006E-2</v>
      </c>
      <c r="AG516" s="8">
        <f t="shared" si="101"/>
        <v>0.41400000000000003</v>
      </c>
      <c r="AH516" s="8">
        <f t="shared" si="102"/>
        <v>6.9000000000000006E-2</v>
      </c>
      <c r="AI516" s="8">
        <f t="shared" si="103"/>
        <v>0.41400000000000003</v>
      </c>
      <c r="AJ516" s="8">
        <f t="shared" si="104"/>
        <v>1</v>
      </c>
      <c r="AK516" s="11" t="s">
        <v>657</v>
      </c>
    </row>
    <row r="517" spans="1:43" x14ac:dyDescent="0.3">
      <c r="A517">
        <v>273</v>
      </c>
      <c r="B517">
        <v>516</v>
      </c>
      <c r="C517" s="2">
        <v>3</v>
      </c>
      <c r="D517" s="6" t="s">
        <v>613</v>
      </c>
      <c r="E517">
        <v>1</v>
      </c>
      <c r="F517" s="2" t="s">
        <v>460</v>
      </c>
      <c r="G517" t="s">
        <v>461</v>
      </c>
      <c r="H517">
        <v>3</v>
      </c>
      <c r="I517" s="2">
        <v>6</v>
      </c>
      <c r="J517" t="s">
        <v>529</v>
      </c>
      <c r="K517">
        <v>1</v>
      </c>
      <c r="L517" s="2">
        <v>6</v>
      </c>
      <c r="M517" t="str">
        <f>W517</f>
        <v>Hex nuts ISO4032 A5_M5</v>
      </c>
      <c r="N517">
        <f>Y517</f>
        <v>4</v>
      </c>
      <c r="U517" s="2">
        <f t="shared" si="100"/>
        <v>12</v>
      </c>
      <c r="V517" s="12" t="s">
        <v>543</v>
      </c>
      <c r="W517" s="12" t="s">
        <v>544</v>
      </c>
      <c r="X517" s="1" t="s">
        <v>108</v>
      </c>
      <c r="Y517" s="1">
        <v>4</v>
      </c>
      <c r="Z517" s="30" t="s">
        <v>677</v>
      </c>
      <c r="AA517" s="12" t="str">
        <f>Z517</f>
        <v>Matica M5 ISO4032</v>
      </c>
      <c r="AE517" s="6" t="s">
        <v>322</v>
      </c>
      <c r="AF517" s="11">
        <v>2E-3</v>
      </c>
      <c r="AG517" s="8">
        <f t="shared" si="101"/>
        <v>2.4E-2</v>
      </c>
      <c r="AH517" s="8">
        <f t="shared" si="102"/>
        <v>2E-3</v>
      </c>
      <c r="AI517" s="8">
        <f t="shared" si="103"/>
        <v>2.4E-2</v>
      </c>
      <c r="AJ517" s="8">
        <f t="shared" si="104"/>
        <v>1</v>
      </c>
      <c r="AK517" s="11" t="s">
        <v>657</v>
      </c>
      <c r="AL517" s="12"/>
      <c r="AQ517" s="12"/>
    </row>
    <row r="518" spans="1:43" x14ac:dyDescent="0.3">
      <c r="A518">
        <v>312</v>
      </c>
      <c r="B518">
        <v>517</v>
      </c>
      <c r="C518" s="2">
        <v>3</v>
      </c>
      <c r="D518" s="6" t="s">
        <v>613</v>
      </c>
      <c r="E518">
        <v>1</v>
      </c>
      <c r="F518" s="2" t="s">
        <v>547</v>
      </c>
      <c r="G518" t="s">
        <v>548</v>
      </c>
      <c r="H518">
        <v>1</v>
      </c>
      <c r="I518" s="2">
        <v>6</v>
      </c>
      <c r="J518" t="s">
        <v>529</v>
      </c>
      <c r="K518">
        <v>1</v>
      </c>
      <c r="L518" s="2">
        <v>6</v>
      </c>
      <c r="M518" t="str">
        <f>W518</f>
        <v>Hex nuts ISO4032 A5_M5</v>
      </c>
      <c r="N518">
        <f>Y518</f>
        <v>4</v>
      </c>
      <c r="U518" s="2">
        <f t="shared" si="100"/>
        <v>4</v>
      </c>
      <c r="V518" s="12" t="s">
        <v>590</v>
      </c>
      <c r="W518" s="12" t="s">
        <v>544</v>
      </c>
      <c r="X518" s="1" t="s">
        <v>108</v>
      </c>
      <c r="Y518" s="1">
        <v>4</v>
      </c>
      <c r="Z518" s="30" t="s">
        <v>677</v>
      </c>
      <c r="AA518" s="12" t="str">
        <f>Z518</f>
        <v>Matica M5 ISO4032</v>
      </c>
      <c r="AE518" s="6" t="s">
        <v>322</v>
      </c>
      <c r="AF518" s="11">
        <v>2E-3</v>
      </c>
      <c r="AG518" s="8">
        <f t="shared" si="101"/>
        <v>8.0000000000000002E-3</v>
      </c>
      <c r="AH518" s="8">
        <f t="shared" si="102"/>
        <v>2E-3</v>
      </c>
      <c r="AI518" s="8">
        <f t="shared" si="103"/>
        <v>8.0000000000000002E-3</v>
      </c>
      <c r="AJ518" s="8">
        <f t="shared" si="104"/>
        <v>1</v>
      </c>
      <c r="AK518" s="11" t="s">
        <v>657</v>
      </c>
    </row>
    <row r="519" spans="1:43" x14ac:dyDescent="0.3">
      <c r="A519">
        <v>443</v>
      </c>
      <c r="B519">
        <v>518</v>
      </c>
      <c r="C519" s="2">
        <v>4</v>
      </c>
      <c r="D519" s="6" t="s">
        <v>894</v>
      </c>
      <c r="E519">
        <v>1</v>
      </c>
      <c r="F519" s="2">
        <v>3</v>
      </c>
      <c r="G519" t="s">
        <v>747</v>
      </c>
      <c r="H519">
        <v>3</v>
      </c>
      <c r="I519" s="2">
        <v>2</v>
      </c>
      <c r="J519" t="s">
        <v>461</v>
      </c>
      <c r="K519">
        <v>1</v>
      </c>
      <c r="L519" s="2">
        <v>6</v>
      </c>
      <c r="M519" t="s">
        <v>529</v>
      </c>
      <c r="N519">
        <v>1</v>
      </c>
      <c r="O519" s="2">
        <v>5</v>
      </c>
      <c r="P519" t="str">
        <f>W519</f>
        <v>Hex nuts ISO4032 A5_M5</v>
      </c>
      <c r="Q519">
        <f>Y519</f>
        <v>4</v>
      </c>
      <c r="U519" s="2">
        <f t="shared" si="100"/>
        <v>12</v>
      </c>
      <c r="V519" s="1" t="s">
        <v>874</v>
      </c>
      <c r="W519" s="1" t="s">
        <v>544</v>
      </c>
      <c r="X519" s="1" t="s">
        <v>108</v>
      </c>
      <c r="Y519" s="1">
        <v>4</v>
      </c>
      <c r="AA519" s="17" t="s">
        <v>677</v>
      </c>
      <c r="AE519" t="s">
        <v>322</v>
      </c>
      <c r="AF519" s="11">
        <v>2E-3</v>
      </c>
      <c r="AG519" s="8">
        <f t="shared" si="101"/>
        <v>2.4E-2</v>
      </c>
      <c r="AH519" s="8">
        <f t="shared" si="102"/>
        <v>2E-3</v>
      </c>
      <c r="AI519" s="8">
        <f t="shared" si="103"/>
        <v>2.4E-2</v>
      </c>
      <c r="AJ519" s="8">
        <f t="shared" si="104"/>
        <v>1</v>
      </c>
      <c r="AK519" s="11" t="s">
        <v>657</v>
      </c>
      <c r="AQ519" s="12"/>
    </row>
    <row r="520" spans="1:43" x14ac:dyDescent="0.3">
      <c r="A520">
        <v>506</v>
      </c>
      <c r="B520">
        <v>519</v>
      </c>
      <c r="C520" s="2">
        <v>5</v>
      </c>
      <c r="D520" s="6" t="s">
        <v>1040</v>
      </c>
      <c r="E520">
        <v>1</v>
      </c>
      <c r="F520" s="2">
        <v>1</v>
      </c>
      <c r="G520" t="s">
        <v>901</v>
      </c>
      <c r="H520">
        <v>3</v>
      </c>
      <c r="I520" s="2">
        <v>2</v>
      </c>
      <c r="J520" t="s">
        <v>461</v>
      </c>
      <c r="K520">
        <v>1</v>
      </c>
      <c r="L520" s="2">
        <v>6</v>
      </c>
      <c r="M520" t="s">
        <v>529</v>
      </c>
      <c r="N520">
        <v>1</v>
      </c>
      <c r="O520" s="2">
        <v>5</v>
      </c>
      <c r="P520" t="str">
        <f>W520</f>
        <v>Hex nuts ISO4032 A5_M5</v>
      </c>
      <c r="Q520">
        <f>Y520</f>
        <v>4</v>
      </c>
      <c r="U520" s="2">
        <f t="shared" si="100"/>
        <v>12</v>
      </c>
      <c r="V520" s="12" t="s">
        <v>980</v>
      </c>
      <c r="W520" s="12" t="s">
        <v>544</v>
      </c>
      <c r="X520" s="12" t="s">
        <v>108</v>
      </c>
      <c r="Y520" s="12">
        <v>4</v>
      </c>
      <c r="AA520" s="17" t="s">
        <v>677</v>
      </c>
      <c r="AE520" t="s">
        <v>322</v>
      </c>
      <c r="AF520" s="11">
        <v>2E-3</v>
      </c>
      <c r="AG520" s="8">
        <f t="shared" si="101"/>
        <v>2.4E-2</v>
      </c>
      <c r="AH520" s="8">
        <f t="shared" si="102"/>
        <v>2E-3</v>
      </c>
      <c r="AI520" s="8">
        <f t="shared" si="103"/>
        <v>2.4E-2</v>
      </c>
      <c r="AJ520" s="8">
        <f t="shared" si="104"/>
        <v>1</v>
      </c>
      <c r="AK520" s="11" t="s">
        <v>657</v>
      </c>
    </row>
    <row r="521" spans="1:43" x14ac:dyDescent="0.3">
      <c r="A521">
        <v>257</v>
      </c>
      <c r="B521">
        <v>520</v>
      </c>
      <c r="C521" s="2">
        <v>3</v>
      </c>
      <c r="D521" s="6" t="s">
        <v>613</v>
      </c>
      <c r="E521">
        <v>1</v>
      </c>
      <c r="F521" s="2" t="s">
        <v>460</v>
      </c>
      <c r="G521" t="s">
        <v>461</v>
      </c>
      <c r="H521">
        <v>3</v>
      </c>
      <c r="I521" s="2">
        <v>3</v>
      </c>
      <c r="J521" t="s">
        <v>505</v>
      </c>
      <c r="K521">
        <v>1</v>
      </c>
      <c r="L521" s="2">
        <v>2</v>
      </c>
      <c r="M521" t="str">
        <f>W521</f>
        <v>Washer ISO7089 A5_M12</v>
      </c>
      <c r="N521">
        <f>Y521</f>
        <v>4</v>
      </c>
      <c r="U521" s="2">
        <f t="shared" si="100"/>
        <v>12</v>
      </c>
      <c r="V521" s="12" t="s">
        <v>508</v>
      </c>
      <c r="W521" s="12" t="s">
        <v>509</v>
      </c>
      <c r="X521" s="1" t="s">
        <v>108</v>
      </c>
      <c r="Y521" s="1">
        <v>4</v>
      </c>
      <c r="Z521" t="s">
        <v>669</v>
      </c>
      <c r="AA521" s="12" t="str">
        <f>Z521</f>
        <v>Podloška 12 ISO7089</v>
      </c>
      <c r="AE521" s="6" t="s">
        <v>322</v>
      </c>
      <c r="AF521" s="11">
        <v>6.0000000000000001E-3</v>
      </c>
      <c r="AG521" s="8">
        <f t="shared" si="101"/>
        <v>7.2000000000000008E-2</v>
      </c>
      <c r="AH521" s="8">
        <f t="shared" si="102"/>
        <v>6.0000000000000001E-3</v>
      </c>
      <c r="AI521" s="8">
        <f t="shared" si="103"/>
        <v>7.2000000000000008E-2</v>
      </c>
      <c r="AJ521" s="8">
        <f t="shared" si="104"/>
        <v>1</v>
      </c>
      <c r="AK521" s="11" t="s">
        <v>657</v>
      </c>
    </row>
    <row r="522" spans="1:43" x14ac:dyDescent="0.3">
      <c r="A522">
        <v>296</v>
      </c>
      <c r="B522">
        <v>521</v>
      </c>
      <c r="C522" s="2">
        <v>3</v>
      </c>
      <c r="D522" s="6" t="s">
        <v>613</v>
      </c>
      <c r="E522">
        <v>1</v>
      </c>
      <c r="F522" s="2" t="s">
        <v>547</v>
      </c>
      <c r="G522" t="s">
        <v>548</v>
      </c>
      <c r="H522">
        <v>1</v>
      </c>
      <c r="I522" s="2">
        <v>3</v>
      </c>
      <c r="J522" t="s">
        <v>505</v>
      </c>
      <c r="K522">
        <v>1</v>
      </c>
      <c r="L522" s="2">
        <v>2</v>
      </c>
      <c r="M522" t="str">
        <f>W522</f>
        <v>Washer ISO7089 A5_M12</v>
      </c>
      <c r="N522">
        <f>Y522</f>
        <v>4</v>
      </c>
      <c r="U522" s="2">
        <f t="shared" ref="U522:U553" si="105">PRODUCT(E522,H522,K522,N522,Q522)</f>
        <v>4</v>
      </c>
      <c r="V522" s="12" t="s">
        <v>573</v>
      </c>
      <c r="W522" s="12" t="s">
        <v>509</v>
      </c>
      <c r="X522" s="1" t="s">
        <v>108</v>
      </c>
      <c r="Y522" s="1">
        <v>4</v>
      </c>
      <c r="Z522" t="s">
        <v>669</v>
      </c>
      <c r="AA522" s="12" t="str">
        <f>Z522</f>
        <v>Podloška 12 ISO7089</v>
      </c>
      <c r="AE522" s="6" t="s">
        <v>322</v>
      </c>
      <c r="AF522" s="11">
        <v>6.0000000000000001E-3</v>
      </c>
      <c r="AG522" s="8">
        <f t="shared" ref="AG522:AG553" si="106">AF522*U522</f>
        <v>2.4E-2</v>
      </c>
      <c r="AH522" s="8">
        <f t="shared" ref="AH522:AH553" si="107">AF522</f>
        <v>6.0000000000000001E-3</v>
      </c>
      <c r="AI522" s="8">
        <f t="shared" ref="AI522:AI553" si="108">AH522*U522</f>
        <v>2.4E-2</v>
      </c>
      <c r="AJ522" s="8">
        <f t="shared" ref="AJ522:AJ553" si="109">AI522/AG522</f>
        <v>1</v>
      </c>
      <c r="AK522" s="11" t="s">
        <v>657</v>
      </c>
    </row>
    <row r="523" spans="1:43" x14ac:dyDescent="0.3">
      <c r="A523">
        <v>428</v>
      </c>
      <c r="B523">
        <v>522</v>
      </c>
      <c r="C523" s="2">
        <v>4</v>
      </c>
      <c r="D523" s="6" t="s">
        <v>894</v>
      </c>
      <c r="E523">
        <v>1</v>
      </c>
      <c r="F523" s="2">
        <v>3</v>
      </c>
      <c r="G523" t="s">
        <v>747</v>
      </c>
      <c r="H523">
        <v>3</v>
      </c>
      <c r="I523" s="2">
        <v>2</v>
      </c>
      <c r="J523" t="s">
        <v>461</v>
      </c>
      <c r="K523">
        <v>1</v>
      </c>
      <c r="L523" s="2">
        <v>3</v>
      </c>
      <c r="M523" t="s">
        <v>505</v>
      </c>
      <c r="N523">
        <v>1</v>
      </c>
      <c r="O523" s="2">
        <v>2</v>
      </c>
      <c r="P523" t="str">
        <f>W523</f>
        <v>Washer ISO7089 A5_M12</v>
      </c>
      <c r="Q523">
        <f>Y523</f>
        <v>4</v>
      </c>
      <c r="U523" s="2">
        <f t="shared" si="105"/>
        <v>12</v>
      </c>
      <c r="V523" s="1" t="s">
        <v>859</v>
      </c>
      <c r="W523" s="1" t="s">
        <v>509</v>
      </c>
      <c r="X523" s="1" t="s">
        <v>108</v>
      </c>
      <c r="Y523" s="1">
        <v>4</v>
      </c>
      <c r="AA523" s="17" t="s">
        <v>669</v>
      </c>
      <c r="AE523" t="s">
        <v>322</v>
      </c>
      <c r="AF523" s="11">
        <v>6.0000000000000001E-3</v>
      </c>
      <c r="AG523" s="8">
        <f t="shared" si="106"/>
        <v>7.2000000000000008E-2</v>
      </c>
      <c r="AH523" s="8">
        <f t="shared" si="107"/>
        <v>6.0000000000000001E-3</v>
      </c>
      <c r="AI523" s="8">
        <f t="shared" si="108"/>
        <v>7.2000000000000008E-2</v>
      </c>
      <c r="AJ523" s="8">
        <f t="shared" si="109"/>
        <v>1</v>
      </c>
      <c r="AK523" s="11" t="s">
        <v>657</v>
      </c>
      <c r="AQ523" s="12"/>
    </row>
    <row r="524" spans="1:43" x14ac:dyDescent="0.3">
      <c r="A524">
        <v>491</v>
      </c>
      <c r="B524">
        <v>523</v>
      </c>
      <c r="C524" s="2">
        <v>5</v>
      </c>
      <c r="D524" s="6" t="s">
        <v>1040</v>
      </c>
      <c r="E524">
        <v>1</v>
      </c>
      <c r="F524" s="2">
        <v>1</v>
      </c>
      <c r="G524" t="s">
        <v>901</v>
      </c>
      <c r="H524">
        <v>3</v>
      </c>
      <c r="I524" s="2">
        <v>2</v>
      </c>
      <c r="J524" t="s">
        <v>461</v>
      </c>
      <c r="K524">
        <v>1</v>
      </c>
      <c r="L524" s="2">
        <v>3</v>
      </c>
      <c r="M524" t="s">
        <v>505</v>
      </c>
      <c r="N524">
        <v>1</v>
      </c>
      <c r="O524" s="2">
        <v>2</v>
      </c>
      <c r="P524" t="str">
        <f>W524</f>
        <v>Washer ISO7089 A5_M12</v>
      </c>
      <c r="Q524">
        <f>Y524</f>
        <v>4</v>
      </c>
      <c r="U524" s="2">
        <f t="shared" si="105"/>
        <v>12</v>
      </c>
      <c r="V524" s="12" t="s">
        <v>965</v>
      </c>
      <c r="W524" s="12" t="s">
        <v>509</v>
      </c>
      <c r="X524" s="12" t="s">
        <v>108</v>
      </c>
      <c r="Y524" s="12">
        <v>4</v>
      </c>
      <c r="AA524" s="17" t="s">
        <v>669</v>
      </c>
      <c r="AE524" t="s">
        <v>322</v>
      </c>
      <c r="AF524" s="11">
        <v>6.0000000000000001E-3</v>
      </c>
      <c r="AG524" s="8">
        <f t="shared" si="106"/>
        <v>7.2000000000000008E-2</v>
      </c>
      <c r="AH524" s="8">
        <f t="shared" si="107"/>
        <v>6.0000000000000001E-3</v>
      </c>
      <c r="AI524" s="8">
        <f t="shared" si="108"/>
        <v>7.2000000000000008E-2</v>
      </c>
      <c r="AJ524" s="8">
        <f t="shared" si="109"/>
        <v>1</v>
      </c>
      <c r="AK524" s="11" t="s">
        <v>657</v>
      </c>
      <c r="AQ524" s="12"/>
    </row>
    <row r="525" spans="1:43" x14ac:dyDescent="0.3">
      <c r="A525">
        <v>253</v>
      </c>
      <c r="B525">
        <v>524</v>
      </c>
      <c r="C525" s="2">
        <v>3</v>
      </c>
      <c r="D525" s="6" t="s">
        <v>613</v>
      </c>
      <c r="E525">
        <v>1</v>
      </c>
      <c r="F525" s="2" t="s">
        <v>460</v>
      </c>
      <c r="G525" t="s">
        <v>461</v>
      </c>
      <c r="H525">
        <v>3</v>
      </c>
      <c r="I525" s="2">
        <v>1</v>
      </c>
      <c r="J525" t="s">
        <v>462</v>
      </c>
      <c r="K525">
        <v>1</v>
      </c>
      <c r="L525" s="2">
        <v>6</v>
      </c>
      <c r="M525" t="str">
        <f>W525</f>
        <v>Washer ISO7089 A5_M20</v>
      </c>
      <c r="N525">
        <f>Y525</f>
        <v>4</v>
      </c>
      <c r="U525" s="2">
        <f t="shared" si="105"/>
        <v>12</v>
      </c>
      <c r="V525" s="12" t="s">
        <v>499</v>
      </c>
      <c r="W525" s="12" t="s">
        <v>500</v>
      </c>
      <c r="X525" s="1" t="s">
        <v>108</v>
      </c>
      <c r="Y525" s="1">
        <v>4</v>
      </c>
      <c r="Z525" t="s">
        <v>666</v>
      </c>
      <c r="AA525" s="12" t="str">
        <f>Z525</f>
        <v>Podloška 20 ISO7089</v>
      </c>
      <c r="AE525" s="6" t="s">
        <v>322</v>
      </c>
      <c r="AF525" s="11">
        <v>1.7000000000000001E-2</v>
      </c>
      <c r="AG525" s="8">
        <f t="shared" si="106"/>
        <v>0.20400000000000001</v>
      </c>
      <c r="AH525" s="8">
        <f t="shared" si="107"/>
        <v>1.7000000000000001E-2</v>
      </c>
      <c r="AI525" s="8">
        <f t="shared" si="108"/>
        <v>0.20400000000000001</v>
      </c>
      <c r="AJ525" s="8">
        <f t="shared" si="109"/>
        <v>1</v>
      </c>
      <c r="AK525" s="11" t="s">
        <v>657</v>
      </c>
    </row>
    <row r="526" spans="1:43" x14ac:dyDescent="0.3">
      <c r="A526">
        <v>264</v>
      </c>
      <c r="B526">
        <v>525</v>
      </c>
      <c r="C526" s="2">
        <v>3</v>
      </c>
      <c r="D526" s="6" t="s">
        <v>613</v>
      </c>
      <c r="E526">
        <v>1</v>
      </c>
      <c r="F526" s="2" t="s">
        <v>460</v>
      </c>
      <c r="G526" t="s">
        <v>461</v>
      </c>
      <c r="H526">
        <v>3</v>
      </c>
      <c r="I526" s="2">
        <v>4</v>
      </c>
      <c r="J526" t="s">
        <v>512</v>
      </c>
      <c r="K526">
        <v>1</v>
      </c>
      <c r="L526" s="2">
        <v>5</v>
      </c>
      <c r="M526" t="str">
        <f>W526</f>
        <v>Washer ISO7089 A5_M20</v>
      </c>
      <c r="N526">
        <f>Y526</f>
        <v>2</v>
      </c>
      <c r="U526" s="2">
        <f t="shared" si="105"/>
        <v>6</v>
      </c>
      <c r="V526" s="12" t="s">
        <v>523</v>
      </c>
      <c r="W526" s="12" t="s">
        <v>500</v>
      </c>
      <c r="X526" s="1" t="s">
        <v>108</v>
      </c>
      <c r="Y526" s="1">
        <v>2</v>
      </c>
      <c r="Z526" t="s">
        <v>666</v>
      </c>
      <c r="AA526" s="12" t="str">
        <f>Z526</f>
        <v>Podloška 20 ISO7089</v>
      </c>
      <c r="AE526" s="6" t="s">
        <v>322</v>
      </c>
      <c r="AF526" s="11">
        <v>1.7000000000000001E-2</v>
      </c>
      <c r="AG526" s="8">
        <f t="shared" si="106"/>
        <v>0.10200000000000001</v>
      </c>
      <c r="AH526" s="8">
        <f t="shared" si="107"/>
        <v>1.7000000000000001E-2</v>
      </c>
      <c r="AI526" s="8">
        <f t="shared" si="108"/>
        <v>0.10200000000000001</v>
      </c>
      <c r="AJ526" s="8">
        <f t="shared" si="109"/>
        <v>1</v>
      </c>
      <c r="AK526" s="11" t="s">
        <v>657</v>
      </c>
    </row>
    <row r="527" spans="1:43" x14ac:dyDescent="0.3">
      <c r="A527">
        <v>292</v>
      </c>
      <c r="B527">
        <v>526</v>
      </c>
      <c r="C527" s="2">
        <v>3</v>
      </c>
      <c r="D527" s="6" t="s">
        <v>613</v>
      </c>
      <c r="E527">
        <v>1</v>
      </c>
      <c r="F527" s="2" t="s">
        <v>547</v>
      </c>
      <c r="G527" t="s">
        <v>548</v>
      </c>
      <c r="H527">
        <v>1</v>
      </c>
      <c r="I527" s="2">
        <v>1</v>
      </c>
      <c r="J527" t="s">
        <v>549</v>
      </c>
      <c r="K527">
        <v>1</v>
      </c>
      <c r="L527" s="2">
        <v>6</v>
      </c>
      <c r="M527" t="str">
        <f>W527</f>
        <v>Washer ISO7089 A5_M20</v>
      </c>
      <c r="N527">
        <f>Y527</f>
        <v>4</v>
      </c>
      <c r="U527" s="2">
        <f t="shared" si="105"/>
        <v>4</v>
      </c>
      <c r="V527" s="12" t="s">
        <v>569</v>
      </c>
      <c r="W527" s="12" t="s">
        <v>500</v>
      </c>
      <c r="X527" s="1" t="s">
        <v>108</v>
      </c>
      <c r="Y527" s="1">
        <v>4</v>
      </c>
      <c r="Z527" t="s">
        <v>666</v>
      </c>
      <c r="AA527" s="12" t="str">
        <f>Z527</f>
        <v>Podloška 20 ISO7089</v>
      </c>
      <c r="AE527" s="6" t="s">
        <v>322</v>
      </c>
      <c r="AF527" s="11">
        <v>1.7000000000000001E-2</v>
      </c>
      <c r="AG527" s="8">
        <f t="shared" si="106"/>
        <v>6.8000000000000005E-2</v>
      </c>
      <c r="AH527" s="8">
        <f t="shared" si="107"/>
        <v>1.7000000000000001E-2</v>
      </c>
      <c r="AI527" s="8">
        <f t="shared" si="108"/>
        <v>6.8000000000000005E-2</v>
      </c>
      <c r="AJ527" s="8">
        <f t="shared" si="109"/>
        <v>1</v>
      </c>
      <c r="AK527" s="11" t="s">
        <v>657</v>
      </c>
    </row>
    <row r="528" spans="1:43" x14ac:dyDescent="0.3">
      <c r="A528">
        <v>303</v>
      </c>
      <c r="B528">
        <v>527</v>
      </c>
      <c r="C528" s="2">
        <v>3</v>
      </c>
      <c r="D528" s="6" t="s">
        <v>613</v>
      </c>
      <c r="E528">
        <v>1</v>
      </c>
      <c r="F528" s="2" t="s">
        <v>547</v>
      </c>
      <c r="G528" t="s">
        <v>548</v>
      </c>
      <c r="H528">
        <v>1</v>
      </c>
      <c r="I528" s="2">
        <v>4</v>
      </c>
      <c r="J528" t="s">
        <v>575</v>
      </c>
      <c r="K528">
        <v>1</v>
      </c>
      <c r="L528" s="2">
        <v>5</v>
      </c>
      <c r="M528" t="str">
        <f>W528</f>
        <v>Washer ISO7089 A5_M20</v>
      </c>
      <c r="N528">
        <f>Y528</f>
        <v>2</v>
      </c>
      <c r="U528" s="2">
        <f t="shared" si="105"/>
        <v>2</v>
      </c>
      <c r="V528" s="12" t="s">
        <v>581</v>
      </c>
      <c r="W528" s="12" t="s">
        <v>500</v>
      </c>
      <c r="X528" s="1" t="s">
        <v>108</v>
      </c>
      <c r="Y528" s="1">
        <v>2</v>
      </c>
      <c r="Z528" t="s">
        <v>666</v>
      </c>
      <c r="AA528" s="12" t="str">
        <f>Z528</f>
        <v>Podloška 20 ISO7089</v>
      </c>
      <c r="AE528" s="6" t="s">
        <v>322</v>
      </c>
      <c r="AF528" s="11">
        <v>1.7000000000000001E-2</v>
      </c>
      <c r="AG528" s="8">
        <f t="shared" si="106"/>
        <v>3.4000000000000002E-2</v>
      </c>
      <c r="AH528" s="8">
        <f t="shared" si="107"/>
        <v>1.7000000000000001E-2</v>
      </c>
      <c r="AI528" s="8">
        <f t="shared" si="108"/>
        <v>3.4000000000000002E-2</v>
      </c>
      <c r="AJ528" s="8">
        <f t="shared" si="109"/>
        <v>1</v>
      </c>
      <c r="AK528" s="11" t="s">
        <v>657</v>
      </c>
    </row>
    <row r="529" spans="1:43" x14ac:dyDescent="0.3">
      <c r="A529">
        <v>424</v>
      </c>
      <c r="B529">
        <v>528</v>
      </c>
      <c r="C529" s="2">
        <v>4</v>
      </c>
      <c r="D529" s="6" t="s">
        <v>894</v>
      </c>
      <c r="E529">
        <v>1</v>
      </c>
      <c r="F529" s="2">
        <v>3</v>
      </c>
      <c r="G529" t="s">
        <v>747</v>
      </c>
      <c r="H529">
        <v>3</v>
      </c>
      <c r="I529" s="2">
        <v>2</v>
      </c>
      <c r="J529" t="s">
        <v>461</v>
      </c>
      <c r="K529">
        <v>1</v>
      </c>
      <c r="L529" s="2">
        <v>1</v>
      </c>
      <c r="M529" t="s">
        <v>462</v>
      </c>
      <c r="N529">
        <v>1</v>
      </c>
      <c r="O529" s="2">
        <v>6</v>
      </c>
      <c r="P529" t="str">
        <f>W529</f>
        <v>Washer ISO7089 A5_M20</v>
      </c>
      <c r="Q529">
        <f>Y529</f>
        <v>4</v>
      </c>
      <c r="U529" s="2">
        <f t="shared" si="105"/>
        <v>12</v>
      </c>
      <c r="V529" s="1" t="s">
        <v>855</v>
      </c>
      <c r="W529" s="1" t="s">
        <v>500</v>
      </c>
      <c r="X529" s="1" t="s">
        <v>108</v>
      </c>
      <c r="Y529" s="1">
        <v>4</v>
      </c>
      <c r="AA529" s="17" t="s">
        <v>666</v>
      </c>
      <c r="AE529" t="s">
        <v>322</v>
      </c>
      <c r="AF529" s="11">
        <v>1.7000000000000001E-2</v>
      </c>
      <c r="AG529" s="8">
        <f t="shared" si="106"/>
        <v>0.20400000000000001</v>
      </c>
      <c r="AH529" s="8">
        <f t="shared" si="107"/>
        <v>1.7000000000000001E-2</v>
      </c>
      <c r="AI529" s="8">
        <f t="shared" si="108"/>
        <v>0.20400000000000001</v>
      </c>
      <c r="AJ529" s="8">
        <f t="shared" si="109"/>
        <v>1</v>
      </c>
      <c r="AK529" s="11" t="s">
        <v>657</v>
      </c>
    </row>
    <row r="530" spans="1:43" x14ac:dyDescent="0.3">
      <c r="A530">
        <v>435</v>
      </c>
      <c r="B530">
        <v>529</v>
      </c>
      <c r="C530" s="2">
        <v>4</v>
      </c>
      <c r="D530" s="6" t="s">
        <v>894</v>
      </c>
      <c r="E530">
        <v>1</v>
      </c>
      <c r="F530" s="2">
        <v>3</v>
      </c>
      <c r="G530" t="s">
        <v>747</v>
      </c>
      <c r="H530">
        <v>3</v>
      </c>
      <c r="I530" s="2">
        <v>2</v>
      </c>
      <c r="J530" t="s">
        <v>461</v>
      </c>
      <c r="K530">
        <v>1</v>
      </c>
      <c r="L530" s="2">
        <v>4</v>
      </c>
      <c r="M530" t="s">
        <v>512</v>
      </c>
      <c r="N530">
        <v>1</v>
      </c>
      <c r="O530" s="2">
        <v>5</v>
      </c>
      <c r="P530" t="str">
        <f>W530</f>
        <v>Washer ISO7089 A5_M20</v>
      </c>
      <c r="Q530">
        <f>Y530</f>
        <v>2</v>
      </c>
      <c r="U530" s="2">
        <f t="shared" si="105"/>
        <v>6</v>
      </c>
      <c r="V530" s="1" t="s">
        <v>866</v>
      </c>
      <c r="W530" s="1" t="s">
        <v>500</v>
      </c>
      <c r="X530" s="1" t="s">
        <v>108</v>
      </c>
      <c r="Y530" s="1">
        <v>2</v>
      </c>
      <c r="AA530" s="17" t="s">
        <v>666</v>
      </c>
      <c r="AE530" t="s">
        <v>322</v>
      </c>
      <c r="AF530" s="11">
        <v>1.7000000000000001E-2</v>
      </c>
      <c r="AG530" s="8">
        <f t="shared" si="106"/>
        <v>0.10200000000000001</v>
      </c>
      <c r="AH530" s="8">
        <f t="shared" si="107"/>
        <v>1.7000000000000001E-2</v>
      </c>
      <c r="AI530" s="8">
        <f t="shared" si="108"/>
        <v>0.10200000000000001</v>
      </c>
      <c r="AJ530" s="8">
        <f t="shared" si="109"/>
        <v>1</v>
      </c>
      <c r="AK530" s="11" t="s">
        <v>657</v>
      </c>
    </row>
    <row r="531" spans="1:43" x14ac:dyDescent="0.3">
      <c r="A531">
        <v>487</v>
      </c>
      <c r="B531">
        <v>530</v>
      </c>
      <c r="C531" s="2">
        <v>5</v>
      </c>
      <c r="D531" s="6" t="s">
        <v>1040</v>
      </c>
      <c r="E531">
        <v>1</v>
      </c>
      <c r="F531" s="2">
        <v>1</v>
      </c>
      <c r="G531" t="s">
        <v>901</v>
      </c>
      <c r="H531">
        <v>3</v>
      </c>
      <c r="I531" s="2">
        <v>2</v>
      </c>
      <c r="J531" t="s">
        <v>461</v>
      </c>
      <c r="K531">
        <v>1</v>
      </c>
      <c r="L531" s="2">
        <v>1</v>
      </c>
      <c r="M531" t="s">
        <v>462</v>
      </c>
      <c r="N531">
        <v>1</v>
      </c>
      <c r="O531" s="2">
        <v>6</v>
      </c>
      <c r="P531" t="str">
        <f>W531</f>
        <v>Washer ISO7089 A5_M20</v>
      </c>
      <c r="Q531">
        <f>Y531</f>
        <v>4</v>
      </c>
      <c r="U531" s="2">
        <f t="shared" si="105"/>
        <v>12</v>
      </c>
      <c r="V531" s="12" t="s">
        <v>718</v>
      </c>
      <c r="W531" s="12" t="s">
        <v>500</v>
      </c>
      <c r="X531" s="12" t="s">
        <v>108</v>
      </c>
      <c r="Y531" s="12">
        <v>4</v>
      </c>
      <c r="AA531" s="31" t="s">
        <v>666</v>
      </c>
      <c r="AE531" t="s">
        <v>322</v>
      </c>
      <c r="AF531" s="11">
        <v>1.7000000000000001E-2</v>
      </c>
      <c r="AG531" s="8">
        <f t="shared" si="106"/>
        <v>0.20400000000000001</v>
      </c>
      <c r="AH531" s="8">
        <f t="shared" si="107"/>
        <v>1.7000000000000001E-2</v>
      </c>
      <c r="AI531" s="8">
        <f t="shared" si="108"/>
        <v>0.20400000000000001</v>
      </c>
      <c r="AJ531" s="8">
        <f t="shared" si="109"/>
        <v>1</v>
      </c>
      <c r="AK531" s="11" t="s">
        <v>657</v>
      </c>
    </row>
    <row r="532" spans="1:43" x14ac:dyDescent="0.3">
      <c r="A532">
        <v>498</v>
      </c>
      <c r="B532">
        <v>531</v>
      </c>
      <c r="C532" s="2">
        <v>5</v>
      </c>
      <c r="D532" s="6" t="s">
        <v>1040</v>
      </c>
      <c r="E532">
        <v>1</v>
      </c>
      <c r="F532" s="2">
        <v>1</v>
      </c>
      <c r="G532" t="s">
        <v>901</v>
      </c>
      <c r="H532">
        <v>3</v>
      </c>
      <c r="I532" s="2">
        <v>2</v>
      </c>
      <c r="J532" t="s">
        <v>461</v>
      </c>
      <c r="K532">
        <v>1</v>
      </c>
      <c r="L532" s="2">
        <v>4</v>
      </c>
      <c r="M532" t="s">
        <v>512</v>
      </c>
      <c r="N532">
        <v>1</v>
      </c>
      <c r="O532" s="2">
        <v>5</v>
      </c>
      <c r="P532" t="str">
        <f>W532</f>
        <v>Washer ISO7089 A5_M20</v>
      </c>
      <c r="Q532">
        <f>Y532</f>
        <v>2</v>
      </c>
      <c r="U532" s="2">
        <f t="shared" si="105"/>
        <v>6</v>
      </c>
      <c r="V532" t="s">
        <v>972</v>
      </c>
      <c r="W532" t="s">
        <v>500</v>
      </c>
      <c r="X532" t="s">
        <v>108</v>
      </c>
      <c r="Y532">
        <v>2</v>
      </c>
      <c r="AA532" s="17" t="s">
        <v>666</v>
      </c>
      <c r="AE532" t="s">
        <v>322</v>
      </c>
      <c r="AF532" s="11">
        <v>1.7000000000000001E-2</v>
      </c>
      <c r="AG532" s="8">
        <f t="shared" si="106"/>
        <v>0.10200000000000001</v>
      </c>
      <c r="AH532" s="8">
        <f t="shared" si="107"/>
        <v>1.7000000000000001E-2</v>
      </c>
      <c r="AI532" s="8">
        <f t="shared" si="108"/>
        <v>0.10200000000000001</v>
      </c>
      <c r="AJ532" s="8">
        <f t="shared" si="109"/>
        <v>1</v>
      </c>
      <c r="AK532" s="11" t="s">
        <v>657</v>
      </c>
    </row>
    <row r="533" spans="1:43" x14ac:dyDescent="0.3">
      <c r="A533">
        <v>272</v>
      </c>
      <c r="B533">
        <v>532</v>
      </c>
      <c r="C533" s="2">
        <v>3</v>
      </c>
      <c r="D533" s="6" t="s">
        <v>613</v>
      </c>
      <c r="E533">
        <v>1</v>
      </c>
      <c r="F533" s="2" t="s">
        <v>460</v>
      </c>
      <c r="G533" t="s">
        <v>461</v>
      </c>
      <c r="H533">
        <v>3</v>
      </c>
      <c r="I533" s="2">
        <v>6</v>
      </c>
      <c r="J533" t="s">
        <v>529</v>
      </c>
      <c r="K533">
        <v>1</v>
      </c>
      <c r="L533" s="2">
        <v>5</v>
      </c>
      <c r="M533" t="str">
        <f>W533</f>
        <v>Washer ISO7089 A5_M5</v>
      </c>
      <c r="N533">
        <f>Y533</f>
        <v>8</v>
      </c>
      <c r="U533" s="2">
        <f t="shared" si="105"/>
        <v>24</v>
      </c>
      <c r="V533" t="s">
        <v>541</v>
      </c>
      <c r="W533" t="s">
        <v>542</v>
      </c>
      <c r="X533" s="30" t="s">
        <v>108</v>
      </c>
      <c r="Y533" s="30">
        <v>8</v>
      </c>
      <c r="Z533" t="s">
        <v>676</v>
      </c>
      <c r="AA533" s="12" t="str">
        <f>Z533</f>
        <v>Podloška 5 ISO7089</v>
      </c>
      <c r="AE533" s="6" t="s">
        <v>322</v>
      </c>
      <c r="AF533" s="11">
        <v>0.01</v>
      </c>
      <c r="AG533" s="8">
        <f t="shared" si="106"/>
        <v>0.24</v>
      </c>
      <c r="AH533" s="8">
        <f t="shared" si="107"/>
        <v>0.01</v>
      </c>
      <c r="AI533" s="8">
        <f t="shared" si="108"/>
        <v>0.24</v>
      </c>
      <c r="AJ533" s="8">
        <f t="shared" si="109"/>
        <v>1</v>
      </c>
      <c r="AK533" s="11" t="s">
        <v>657</v>
      </c>
    </row>
    <row r="534" spans="1:43" x14ac:dyDescent="0.3">
      <c r="A534">
        <v>311</v>
      </c>
      <c r="B534">
        <v>533</v>
      </c>
      <c r="C534" s="2">
        <v>3</v>
      </c>
      <c r="D534" s="6" t="s">
        <v>613</v>
      </c>
      <c r="E534">
        <v>1</v>
      </c>
      <c r="F534" s="2" t="s">
        <v>547</v>
      </c>
      <c r="G534" t="s">
        <v>548</v>
      </c>
      <c r="H534">
        <v>1</v>
      </c>
      <c r="I534" s="2">
        <v>6</v>
      </c>
      <c r="J534" t="s">
        <v>529</v>
      </c>
      <c r="K534">
        <v>1</v>
      </c>
      <c r="L534" s="2">
        <v>5</v>
      </c>
      <c r="M534" t="str">
        <f>W534</f>
        <v>Washer ISO7089 A5_M5</v>
      </c>
      <c r="N534">
        <f>Y534</f>
        <v>8</v>
      </c>
      <c r="U534" s="2">
        <f t="shared" si="105"/>
        <v>8</v>
      </c>
      <c r="V534" t="s">
        <v>589</v>
      </c>
      <c r="W534" t="s">
        <v>542</v>
      </c>
      <c r="X534" s="30" t="s">
        <v>108</v>
      </c>
      <c r="Y534" s="30">
        <v>8</v>
      </c>
      <c r="Z534" t="s">
        <v>676</v>
      </c>
      <c r="AA534" s="12" t="str">
        <f>Z534</f>
        <v>Podloška 5 ISO7089</v>
      </c>
      <c r="AE534" s="6" t="s">
        <v>322</v>
      </c>
      <c r="AF534" s="11">
        <v>0.01</v>
      </c>
      <c r="AG534" s="8">
        <f t="shared" si="106"/>
        <v>0.08</v>
      </c>
      <c r="AH534" s="8">
        <f t="shared" si="107"/>
        <v>0.01</v>
      </c>
      <c r="AI534" s="8">
        <f t="shared" si="108"/>
        <v>0.08</v>
      </c>
      <c r="AJ534" s="8">
        <f t="shared" si="109"/>
        <v>1</v>
      </c>
      <c r="AK534" s="11" t="s">
        <v>657</v>
      </c>
    </row>
    <row r="535" spans="1:43" x14ac:dyDescent="0.3">
      <c r="A535">
        <v>442</v>
      </c>
      <c r="B535">
        <v>534</v>
      </c>
      <c r="C535" s="2">
        <v>4</v>
      </c>
      <c r="D535" s="6" t="s">
        <v>894</v>
      </c>
      <c r="E535">
        <v>1</v>
      </c>
      <c r="F535" s="2">
        <v>3</v>
      </c>
      <c r="G535" t="s">
        <v>747</v>
      </c>
      <c r="H535">
        <v>3</v>
      </c>
      <c r="I535" s="2">
        <v>2</v>
      </c>
      <c r="J535" t="s">
        <v>461</v>
      </c>
      <c r="K535">
        <v>1</v>
      </c>
      <c r="L535" s="2">
        <v>6</v>
      </c>
      <c r="M535" t="s">
        <v>529</v>
      </c>
      <c r="N535">
        <v>1</v>
      </c>
      <c r="O535" s="2">
        <v>4</v>
      </c>
      <c r="P535" t="str">
        <f>W535</f>
        <v>Washer ISO7089 A5_M5</v>
      </c>
      <c r="Q535">
        <f>Y535</f>
        <v>8</v>
      </c>
      <c r="U535" s="2">
        <f t="shared" si="105"/>
        <v>24</v>
      </c>
      <c r="V535" s="30" t="s">
        <v>873</v>
      </c>
      <c r="W535" s="30" t="s">
        <v>542</v>
      </c>
      <c r="X535" s="30" t="s">
        <v>108</v>
      </c>
      <c r="Y535" s="30">
        <v>8</v>
      </c>
      <c r="AA535" s="17" t="s">
        <v>676</v>
      </c>
      <c r="AE535" t="s">
        <v>322</v>
      </c>
      <c r="AF535" s="11">
        <v>0.01</v>
      </c>
      <c r="AG535" s="8">
        <f t="shared" si="106"/>
        <v>0.24</v>
      </c>
      <c r="AH535" s="8">
        <f t="shared" si="107"/>
        <v>0.01</v>
      </c>
      <c r="AI535" s="8">
        <f t="shared" si="108"/>
        <v>0.24</v>
      </c>
      <c r="AJ535" s="8">
        <f t="shared" si="109"/>
        <v>1</v>
      </c>
      <c r="AK535" s="11" t="s">
        <v>657</v>
      </c>
    </row>
    <row r="536" spans="1:43" x14ac:dyDescent="0.3">
      <c r="A536">
        <v>505</v>
      </c>
      <c r="B536">
        <v>535</v>
      </c>
      <c r="C536" s="2">
        <v>5</v>
      </c>
      <c r="D536" s="6" t="s">
        <v>1040</v>
      </c>
      <c r="E536">
        <v>1</v>
      </c>
      <c r="F536" s="2">
        <v>1</v>
      </c>
      <c r="G536" t="s">
        <v>901</v>
      </c>
      <c r="H536">
        <v>3</v>
      </c>
      <c r="I536" s="2">
        <v>2</v>
      </c>
      <c r="J536" t="s">
        <v>461</v>
      </c>
      <c r="K536">
        <v>1</v>
      </c>
      <c r="L536" s="2">
        <v>6</v>
      </c>
      <c r="M536" t="s">
        <v>529</v>
      </c>
      <c r="N536">
        <v>1</v>
      </c>
      <c r="O536" s="2">
        <v>4</v>
      </c>
      <c r="P536" t="str">
        <f>W536</f>
        <v>Washer ISO7089 A5_M5</v>
      </c>
      <c r="Q536">
        <f>Y536</f>
        <v>8</v>
      </c>
      <c r="U536" s="2">
        <f t="shared" si="105"/>
        <v>24</v>
      </c>
      <c r="V536" t="s">
        <v>979</v>
      </c>
      <c r="W536" t="s">
        <v>542</v>
      </c>
      <c r="X536" t="s">
        <v>108</v>
      </c>
      <c r="Y536">
        <v>8</v>
      </c>
      <c r="AA536" s="17" t="s">
        <v>676</v>
      </c>
      <c r="AE536" t="s">
        <v>322</v>
      </c>
      <c r="AF536" s="11">
        <v>0.01</v>
      </c>
      <c r="AG536" s="8">
        <f t="shared" si="106"/>
        <v>0.24</v>
      </c>
      <c r="AH536" s="8">
        <f t="shared" si="107"/>
        <v>0.01</v>
      </c>
      <c r="AI536" s="8">
        <f t="shared" si="108"/>
        <v>0.24</v>
      </c>
      <c r="AJ536" s="8">
        <f t="shared" si="109"/>
        <v>1</v>
      </c>
      <c r="AK536" s="11" t="s">
        <v>657</v>
      </c>
    </row>
    <row r="537" spans="1:43" x14ac:dyDescent="0.3">
      <c r="A537">
        <v>258</v>
      </c>
      <c r="B537">
        <v>536</v>
      </c>
      <c r="C537" s="2">
        <v>3</v>
      </c>
      <c r="D537" s="6" t="s">
        <v>613</v>
      </c>
      <c r="E537">
        <v>1</v>
      </c>
      <c r="F537" s="2" t="s">
        <v>460</v>
      </c>
      <c r="G537" t="s">
        <v>461</v>
      </c>
      <c r="H537">
        <v>3</v>
      </c>
      <c r="I537" s="2">
        <v>3</v>
      </c>
      <c r="J537" t="s">
        <v>505</v>
      </c>
      <c r="K537">
        <v>1</v>
      </c>
      <c r="L537" s="2">
        <v>3</v>
      </c>
      <c r="M537" t="str">
        <f>W537</f>
        <v>6kt Schr - FT ISO4017 A5_M12x20</v>
      </c>
      <c r="N537">
        <f>Y537</f>
        <v>2</v>
      </c>
      <c r="U537" s="2">
        <f t="shared" si="105"/>
        <v>6</v>
      </c>
      <c r="V537" t="s">
        <v>510</v>
      </c>
      <c r="W537" t="s">
        <v>511</v>
      </c>
      <c r="X537" s="30" t="s">
        <v>108</v>
      </c>
      <c r="Y537" s="30">
        <v>2</v>
      </c>
      <c r="Z537" s="30" t="s">
        <v>670</v>
      </c>
      <c r="AA537" s="12" t="str">
        <f>Z537</f>
        <v>Vijak M12x20 ISO4017</v>
      </c>
      <c r="AE537" s="6" t="s">
        <v>322</v>
      </c>
      <c r="AF537" s="11">
        <v>3.6999999999999998E-2</v>
      </c>
      <c r="AG537" s="8">
        <f t="shared" si="106"/>
        <v>0.22199999999999998</v>
      </c>
      <c r="AH537" s="8">
        <f t="shared" si="107"/>
        <v>3.6999999999999998E-2</v>
      </c>
      <c r="AI537" s="8">
        <f t="shared" si="108"/>
        <v>0.22199999999999998</v>
      </c>
      <c r="AJ537" s="8">
        <f t="shared" si="109"/>
        <v>1</v>
      </c>
      <c r="AK537" s="11" t="s">
        <v>657</v>
      </c>
    </row>
    <row r="538" spans="1:43" x14ac:dyDescent="0.3">
      <c r="A538">
        <v>297</v>
      </c>
      <c r="B538">
        <v>537</v>
      </c>
      <c r="C538" s="2">
        <v>3</v>
      </c>
      <c r="D538" s="6" t="s">
        <v>613</v>
      </c>
      <c r="E538">
        <v>1</v>
      </c>
      <c r="F538" s="2" t="s">
        <v>547</v>
      </c>
      <c r="G538" t="s">
        <v>548</v>
      </c>
      <c r="H538">
        <v>1</v>
      </c>
      <c r="I538" s="2">
        <v>3</v>
      </c>
      <c r="J538" t="s">
        <v>505</v>
      </c>
      <c r="K538">
        <v>1</v>
      </c>
      <c r="L538" s="2">
        <v>3</v>
      </c>
      <c r="M538" t="str">
        <f>W538</f>
        <v>6kt Schr - FT ISO4017 A5_M12x20</v>
      </c>
      <c r="N538">
        <f>Y538</f>
        <v>2</v>
      </c>
      <c r="U538" s="2">
        <f t="shared" si="105"/>
        <v>2</v>
      </c>
      <c r="V538" t="s">
        <v>574</v>
      </c>
      <c r="W538" t="s">
        <v>511</v>
      </c>
      <c r="X538" s="30" t="s">
        <v>108</v>
      </c>
      <c r="Y538" s="30">
        <v>2</v>
      </c>
      <c r="Z538" s="30" t="s">
        <v>670</v>
      </c>
      <c r="AA538" s="12" t="str">
        <f>Z538</f>
        <v>Vijak M12x20 ISO4017</v>
      </c>
      <c r="AE538" s="6" t="s">
        <v>322</v>
      </c>
      <c r="AF538" s="11">
        <v>3.6999999999999998E-2</v>
      </c>
      <c r="AG538" s="8">
        <f t="shared" si="106"/>
        <v>7.3999999999999996E-2</v>
      </c>
      <c r="AH538" s="8">
        <f t="shared" si="107"/>
        <v>3.6999999999999998E-2</v>
      </c>
      <c r="AI538" s="8">
        <f t="shared" si="108"/>
        <v>7.3999999999999996E-2</v>
      </c>
      <c r="AJ538" s="8">
        <f t="shared" si="109"/>
        <v>1</v>
      </c>
      <c r="AK538" s="11" t="s">
        <v>657</v>
      </c>
    </row>
    <row r="539" spans="1:43" x14ac:dyDescent="0.3">
      <c r="A539">
        <v>429</v>
      </c>
      <c r="B539">
        <v>538</v>
      </c>
      <c r="C539" s="2">
        <v>4</v>
      </c>
      <c r="D539" s="6" t="s">
        <v>894</v>
      </c>
      <c r="E539">
        <v>1</v>
      </c>
      <c r="F539" s="2">
        <v>3</v>
      </c>
      <c r="G539" t="s">
        <v>747</v>
      </c>
      <c r="H539">
        <v>3</v>
      </c>
      <c r="I539" s="2">
        <v>2</v>
      </c>
      <c r="J539" t="s">
        <v>461</v>
      </c>
      <c r="K539">
        <v>1</v>
      </c>
      <c r="L539" s="2">
        <v>3</v>
      </c>
      <c r="M539" t="s">
        <v>505</v>
      </c>
      <c r="N539">
        <v>1</v>
      </c>
      <c r="O539" s="2">
        <v>3</v>
      </c>
      <c r="P539" t="str">
        <f>W539</f>
        <v>6kt Schr - FT ISO4017 A5_M12x20</v>
      </c>
      <c r="Q539">
        <f>Y539</f>
        <v>2</v>
      </c>
      <c r="U539" s="2">
        <f t="shared" si="105"/>
        <v>6</v>
      </c>
      <c r="V539" s="30" t="s">
        <v>860</v>
      </c>
      <c r="W539" s="30" t="s">
        <v>511</v>
      </c>
      <c r="X539" s="30" t="s">
        <v>108</v>
      </c>
      <c r="Y539" s="30">
        <v>2</v>
      </c>
      <c r="AA539" s="17" t="s">
        <v>670</v>
      </c>
      <c r="AE539" t="s">
        <v>322</v>
      </c>
      <c r="AF539" s="11">
        <v>3.6999999999999998E-2</v>
      </c>
      <c r="AG539" s="8">
        <f t="shared" si="106"/>
        <v>0.22199999999999998</v>
      </c>
      <c r="AH539" s="8">
        <f t="shared" si="107"/>
        <v>3.6999999999999998E-2</v>
      </c>
      <c r="AI539" s="8">
        <f t="shared" si="108"/>
        <v>0.22199999999999998</v>
      </c>
      <c r="AJ539" s="8">
        <f t="shared" si="109"/>
        <v>1</v>
      </c>
      <c r="AK539" s="11" t="s">
        <v>657</v>
      </c>
    </row>
    <row r="540" spans="1:43" x14ac:dyDescent="0.3">
      <c r="A540">
        <v>492</v>
      </c>
      <c r="B540">
        <v>539</v>
      </c>
      <c r="C540" s="2">
        <v>5</v>
      </c>
      <c r="D540" s="6" t="s">
        <v>1040</v>
      </c>
      <c r="E540">
        <v>1</v>
      </c>
      <c r="F540" s="2">
        <v>1</v>
      </c>
      <c r="G540" t="s">
        <v>901</v>
      </c>
      <c r="H540">
        <v>3</v>
      </c>
      <c r="I540" s="2">
        <v>2</v>
      </c>
      <c r="J540" t="s">
        <v>461</v>
      </c>
      <c r="K540">
        <v>1</v>
      </c>
      <c r="L540" s="2">
        <v>3</v>
      </c>
      <c r="M540" t="s">
        <v>505</v>
      </c>
      <c r="N540">
        <v>1</v>
      </c>
      <c r="O540" s="2">
        <v>3</v>
      </c>
      <c r="P540" t="str">
        <f>W540</f>
        <v>6kt Schr - FT ISO4017 A5_M12x20</v>
      </c>
      <c r="Q540">
        <f>Y540</f>
        <v>2</v>
      </c>
      <c r="U540" s="2">
        <f t="shared" si="105"/>
        <v>6</v>
      </c>
      <c r="V540" t="s">
        <v>966</v>
      </c>
      <c r="W540" t="s">
        <v>511</v>
      </c>
      <c r="X540" t="s">
        <v>108</v>
      </c>
      <c r="Y540">
        <v>2</v>
      </c>
      <c r="AA540" s="17" t="s">
        <v>670</v>
      </c>
      <c r="AE540" t="s">
        <v>322</v>
      </c>
      <c r="AF540" s="11">
        <v>3.6999999999999998E-2</v>
      </c>
      <c r="AG540" s="8">
        <f t="shared" si="106"/>
        <v>0.22199999999999998</v>
      </c>
      <c r="AH540" s="8">
        <f t="shared" si="107"/>
        <v>3.6999999999999998E-2</v>
      </c>
      <c r="AI540" s="8">
        <f t="shared" si="108"/>
        <v>0.22199999999999998</v>
      </c>
      <c r="AJ540" s="8">
        <f t="shared" si="109"/>
        <v>1</v>
      </c>
      <c r="AK540" s="11" t="s">
        <v>657</v>
      </c>
    </row>
    <row r="541" spans="1:43" x14ac:dyDescent="0.3">
      <c r="A541">
        <v>162</v>
      </c>
      <c r="B541">
        <v>540</v>
      </c>
      <c r="C541" s="2">
        <v>2</v>
      </c>
      <c r="D541" s="6" t="s">
        <v>320</v>
      </c>
      <c r="E541">
        <v>1</v>
      </c>
      <c r="F541" s="2">
        <v>15</v>
      </c>
      <c r="G541" t="str">
        <f>W541</f>
        <v>6kt Schr - FT ISO4017 A5_M16x40</v>
      </c>
      <c r="H541">
        <f>Y541</f>
        <v>4</v>
      </c>
      <c r="L541"/>
      <c r="U541" s="2">
        <f t="shared" si="105"/>
        <v>4</v>
      </c>
      <c r="V541" s="6" t="s">
        <v>316</v>
      </c>
      <c r="W541" s="6" t="s">
        <v>317</v>
      </c>
      <c r="X541" s="6" t="s">
        <v>108</v>
      </c>
      <c r="Y541" s="6">
        <v>4</v>
      </c>
      <c r="Z541" s="6"/>
      <c r="AA541" s="1" t="s">
        <v>135</v>
      </c>
      <c r="AE541" s="6" t="s">
        <v>322</v>
      </c>
      <c r="AF541" s="11">
        <v>0.122</v>
      </c>
      <c r="AG541" s="8">
        <f t="shared" si="106"/>
        <v>0.48799999999999999</v>
      </c>
      <c r="AH541" s="8">
        <f t="shared" si="107"/>
        <v>0.122</v>
      </c>
      <c r="AI541" s="8">
        <f t="shared" si="108"/>
        <v>0.48799999999999999</v>
      </c>
      <c r="AJ541" s="8">
        <f t="shared" si="109"/>
        <v>1</v>
      </c>
      <c r="AK541" s="11" t="s">
        <v>657</v>
      </c>
    </row>
    <row r="542" spans="1:43" x14ac:dyDescent="0.3">
      <c r="A542">
        <v>266</v>
      </c>
      <c r="B542">
        <v>541</v>
      </c>
      <c r="C542" s="2">
        <v>3</v>
      </c>
      <c r="D542" s="6" t="s">
        <v>613</v>
      </c>
      <c r="E542">
        <v>1</v>
      </c>
      <c r="F542" s="2" t="s">
        <v>460</v>
      </c>
      <c r="G542" t="s">
        <v>461</v>
      </c>
      <c r="H542">
        <v>3</v>
      </c>
      <c r="I542" s="2">
        <v>5</v>
      </c>
      <c r="J542" t="s">
        <v>524</v>
      </c>
      <c r="K542">
        <v>1</v>
      </c>
      <c r="L542" s="2">
        <v>2</v>
      </c>
      <c r="M542" t="str">
        <f>W542</f>
        <v>T-114643_L=120</v>
      </c>
      <c r="N542">
        <f>Y542</f>
        <v>1</v>
      </c>
      <c r="U542" s="2">
        <f t="shared" si="105"/>
        <v>3</v>
      </c>
      <c r="V542" t="s">
        <v>527</v>
      </c>
      <c r="W542" t="s">
        <v>528</v>
      </c>
      <c r="X542" s="30" t="s">
        <v>108</v>
      </c>
      <c r="Y542" s="30">
        <v>1</v>
      </c>
      <c r="Z542" s="30" t="s">
        <v>672</v>
      </c>
      <c r="AA542" s="12" t="str">
        <f>Z542</f>
        <v>Vijak M20x120 ISO4017</v>
      </c>
      <c r="AE542" s="6" t="s">
        <v>322</v>
      </c>
      <c r="AF542" s="11">
        <v>0.36</v>
      </c>
      <c r="AG542" s="8">
        <f t="shared" si="106"/>
        <v>1.08</v>
      </c>
      <c r="AH542" s="8">
        <f t="shared" si="107"/>
        <v>0.36</v>
      </c>
      <c r="AI542" s="8">
        <f t="shared" si="108"/>
        <v>1.08</v>
      </c>
      <c r="AJ542" s="8">
        <f t="shared" si="109"/>
        <v>1</v>
      </c>
      <c r="AK542" s="11" t="s">
        <v>657</v>
      </c>
      <c r="AO542" t="s">
        <v>657</v>
      </c>
      <c r="AQ542" s="30" t="s">
        <v>638</v>
      </c>
    </row>
    <row r="543" spans="1:43" x14ac:dyDescent="0.3">
      <c r="A543">
        <v>305</v>
      </c>
      <c r="B543">
        <v>542</v>
      </c>
      <c r="C543" s="2">
        <v>3</v>
      </c>
      <c r="D543" s="6" t="s">
        <v>613</v>
      </c>
      <c r="E543">
        <v>1</v>
      </c>
      <c r="F543" s="2" t="s">
        <v>547</v>
      </c>
      <c r="G543" t="s">
        <v>548</v>
      </c>
      <c r="H543">
        <v>1</v>
      </c>
      <c r="I543" s="2">
        <v>5</v>
      </c>
      <c r="J543" t="s">
        <v>524</v>
      </c>
      <c r="K543">
        <v>1</v>
      </c>
      <c r="L543" s="2">
        <v>2</v>
      </c>
      <c r="M543" t="str">
        <f>W543</f>
        <v>T-114643_L=120</v>
      </c>
      <c r="N543">
        <f>Y543</f>
        <v>1</v>
      </c>
      <c r="U543" s="2">
        <f t="shared" si="105"/>
        <v>1</v>
      </c>
      <c r="V543" t="s">
        <v>583</v>
      </c>
      <c r="W543" t="s">
        <v>528</v>
      </c>
      <c r="X543" s="30" t="s">
        <v>108</v>
      </c>
      <c r="Y543" s="30">
        <v>1</v>
      </c>
      <c r="Z543" s="30" t="s">
        <v>672</v>
      </c>
      <c r="AA543" s="12" t="str">
        <f>Z543</f>
        <v>Vijak M20x120 ISO4017</v>
      </c>
      <c r="AE543" s="6" t="s">
        <v>322</v>
      </c>
      <c r="AF543" s="11">
        <v>0.36</v>
      </c>
      <c r="AG543" s="8">
        <f t="shared" si="106"/>
        <v>0.36</v>
      </c>
      <c r="AH543" s="8">
        <f t="shared" si="107"/>
        <v>0.36</v>
      </c>
      <c r="AI543" s="8">
        <f t="shared" si="108"/>
        <v>0.36</v>
      </c>
      <c r="AJ543" s="8">
        <f t="shared" si="109"/>
        <v>1</v>
      </c>
      <c r="AK543" s="11" t="s">
        <v>657</v>
      </c>
      <c r="AO543" t="s">
        <v>657</v>
      </c>
      <c r="AQ543" s="30" t="s">
        <v>638</v>
      </c>
    </row>
    <row r="544" spans="1:43" x14ac:dyDescent="0.3">
      <c r="A544">
        <v>437</v>
      </c>
      <c r="B544">
        <v>543</v>
      </c>
      <c r="C544" s="2">
        <v>4</v>
      </c>
      <c r="D544" s="6" t="s">
        <v>894</v>
      </c>
      <c r="E544">
        <v>1</v>
      </c>
      <c r="F544" s="2">
        <v>3</v>
      </c>
      <c r="G544" t="s">
        <v>747</v>
      </c>
      <c r="H544">
        <v>3</v>
      </c>
      <c r="I544" s="2">
        <v>2</v>
      </c>
      <c r="J544" t="s">
        <v>461</v>
      </c>
      <c r="K544">
        <v>1</v>
      </c>
      <c r="L544" s="2">
        <v>5</v>
      </c>
      <c r="M544" t="s">
        <v>524</v>
      </c>
      <c r="N544">
        <v>1</v>
      </c>
      <c r="O544" s="2">
        <v>2</v>
      </c>
      <c r="P544" t="str">
        <f>W544</f>
        <v>T-114643_L=120</v>
      </c>
      <c r="Q544">
        <f>Y544</f>
        <v>1</v>
      </c>
      <c r="U544" s="2">
        <f t="shared" si="105"/>
        <v>3</v>
      </c>
      <c r="V544" s="30" t="s">
        <v>868</v>
      </c>
      <c r="W544" s="30" t="s">
        <v>528</v>
      </c>
      <c r="X544" s="30" t="s">
        <v>108</v>
      </c>
      <c r="Y544" s="30">
        <v>1</v>
      </c>
      <c r="AA544" s="17" t="s">
        <v>672</v>
      </c>
      <c r="AE544" t="s">
        <v>322</v>
      </c>
      <c r="AF544" s="11">
        <v>0.36</v>
      </c>
      <c r="AG544" s="8">
        <f t="shared" si="106"/>
        <v>1.08</v>
      </c>
      <c r="AH544" s="8">
        <f t="shared" si="107"/>
        <v>0.36</v>
      </c>
      <c r="AI544" s="8">
        <f t="shared" si="108"/>
        <v>1.08</v>
      </c>
      <c r="AJ544" s="8">
        <f t="shared" si="109"/>
        <v>1</v>
      </c>
      <c r="AK544" s="11" t="s">
        <v>657</v>
      </c>
      <c r="AO544" t="s">
        <v>657</v>
      </c>
      <c r="AQ544" s="30" t="s">
        <v>638</v>
      </c>
    </row>
    <row r="545" spans="1:43" x14ac:dyDescent="0.3">
      <c r="A545">
        <v>500</v>
      </c>
      <c r="B545">
        <v>544</v>
      </c>
      <c r="C545" s="2">
        <v>5</v>
      </c>
      <c r="D545" s="6" t="s">
        <v>1040</v>
      </c>
      <c r="E545">
        <v>1</v>
      </c>
      <c r="F545" s="2">
        <v>1</v>
      </c>
      <c r="G545" t="s">
        <v>901</v>
      </c>
      <c r="H545">
        <v>3</v>
      </c>
      <c r="I545" s="2">
        <v>2</v>
      </c>
      <c r="J545" t="s">
        <v>461</v>
      </c>
      <c r="K545">
        <v>1</v>
      </c>
      <c r="L545" s="2">
        <v>5</v>
      </c>
      <c r="M545" t="s">
        <v>524</v>
      </c>
      <c r="N545">
        <v>1</v>
      </c>
      <c r="O545" s="2">
        <v>2</v>
      </c>
      <c r="P545" t="str">
        <f>W545</f>
        <v>T-114643_L=120</v>
      </c>
      <c r="Q545">
        <f>Y545</f>
        <v>1</v>
      </c>
      <c r="U545" s="2">
        <f t="shared" si="105"/>
        <v>3</v>
      </c>
      <c r="V545" t="s">
        <v>974</v>
      </c>
      <c r="W545" t="s">
        <v>528</v>
      </c>
      <c r="X545" t="s">
        <v>108</v>
      </c>
      <c r="Y545">
        <v>1</v>
      </c>
      <c r="AA545" s="17" t="s">
        <v>672</v>
      </c>
      <c r="AE545" t="s">
        <v>322</v>
      </c>
      <c r="AF545" s="11">
        <v>0.36</v>
      </c>
      <c r="AG545" s="8">
        <f t="shared" si="106"/>
        <v>1.08</v>
      </c>
      <c r="AH545" s="8">
        <f t="shared" si="107"/>
        <v>0.36</v>
      </c>
      <c r="AI545" s="8">
        <f t="shared" si="108"/>
        <v>1.08</v>
      </c>
      <c r="AJ545" s="8">
        <f t="shared" si="109"/>
        <v>1</v>
      </c>
      <c r="AK545" s="11" t="s">
        <v>657</v>
      </c>
      <c r="AO545" t="s">
        <v>657</v>
      </c>
      <c r="AQ545" s="30" t="s">
        <v>638</v>
      </c>
    </row>
    <row r="546" spans="1:43" x14ac:dyDescent="0.3">
      <c r="A546">
        <v>262</v>
      </c>
      <c r="B546">
        <v>545</v>
      </c>
      <c r="C546" s="2">
        <v>3</v>
      </c>
      <c r="D546" s="6" t="s">
        <v>613</v>
      </c>
      <c r="E546">
        <v>1</v>
      </c>
      <c r="F546" s="2" t="s">
        <v>460</v>
      </c>
      <c r="G546" t="s">
        <v>461</v>
      </c>
      <c r="H546">
        <v>3</v>
      </c>
      <c r="I546" s="2">
        <v>4</v>
      </c>
      <c r="J546" t="s">
        <v>512</v>
      </c>
      <c r="K546">
        <v>1</v>
      </c>
      <c r="L546" s="2">
        <v>3</v>
      </c>
      <c r="M546" t="str">
        <f>W546</f>
        <v>6kt Schr - FT ISO4014 A5_M20x200</v>
      </c>
      <c r="N546">
        <f>Y546</f>
        <v>1</v>
      </c>
      <c r="U546" s="2">
        <f t="shared" si="105"/>
        <v>3</v>
      </c>
      <c r="V546" t="s">
        <v>520</v>
      </c>
      <c r="W546" t="s">
        <v>521</v>
      </c>
      <c r="X546" s="30" t="s">
        <v>108</v>
      </c>
      <c r="Y546" s="30">
        <v>1</v>
      </c>
      <c r="Z546" s="30" t="s">
        <v>671</v>
      </c>
      <c r="AA546" s="12" t="str">
        <f>Z546</f>
        <v>Vijak M20x200 ISO4014</v>
      </c>
      <c r="AE546" s="6" t="s">
        <v>322</v>
      </c>
      <c r="AF546" s="11">
        <v>0.58099999999999996</v>
      </c>
      <c r="AG546" s="8">
        <f t="shared" si="106"/>
        <v>1.7429999999999999</v>
      </c>
      <c r="AH546" s="8">
        <f t="shared" si="107"/>
        <v>0.58099999999999996</v>
      </c>
      <c r="AI546" s="8">
        <f t="shared" si="108"/>
        <v>1.7429999999999999</v>
      </c>
      <c r="AJ546" s="8">
        <f t="shared" si="109"/>
        <v>1</v>
      </c>
      <c r="AK546" s="11" t="s">
        <v>657</v>
      </c>
    </row>
    <row r="547" spans="1:43" x14ac:dyDescent="0.3">
      <c r="A547">
        <v>301</v>
      </c>
      <c r="B547">
        <v>546</v>
      </c>
      <c r="C547" s="2">
        <v>3</v>
      </c>
      <c r="D547" s="6" t="s">
        <v>613</v>
      </c>
      <c r="E547">
        <v>1</v>
      </c>
      <c r="F547" s="2" t="s">
        <v>547</v>
      </c>
      <c r="G547" t="s">
        <v>548</v>
      </c>
      <c r="H547">
        <v>1</v>
      </c>
      <c r="I547" s="2">
        <v>4</v>
      </c>
      <c r="J547" t="s">
        <v>575</v>
      </c>
      <c r="K547">
        <v>1</v>
      </c>
      <c r="L547" s="2">
        <v>3</v>
      </c>
      <c r="M547" t="str">
        <f>W547</f>
        <v>6kt Schr - FT ISO4014 A5_M20x200</v>
      </c>
      <c r="N547">
        <f>Y547</f>
        <v>1</v>
      </c>
      <c r="U547" s="2">
        <f t="shared" si="105"/>
        <v>1</v>
      </c>
      <c r="V547" t="s">
        <v>579</v>
      </c>
      <c r="W547" t="s">
        <v>521</v>
      </c>
      <c r="X547" s="30" t="s">
        <v>108</v>
      </c>
      <c r="Y547" s="30">
        <v>1</v>
      </c>
      <c r="Z547" s="30" t="s">
        <v>671</v>
      </c>
      <c r="AA547" s="12" t="str">
        <f>Z547</f>
        <v>Vijak M20x200 ISO4014</v>
      </c>
      <c r="AE547" s="6" t="s">
        <v>322</v>
      </c>
      <c r="AF547" s="11">
        <v>0.58099999999999996</v>
      </c>
      <c r="AG547" s="8">
        <f t="shared" si="106"/>
        <v>0.58099999999999996</v>
      </c>
      <c r="AH547" s="8">
        <f t="shared" si="107"/>
        <v>0.58099999999999996</v>
      </c>
      <c r="AI547" s="8">
        <f t="shared" si="108"/>
        <v>0.58099999999999996</v>
      </c>
      <c r="AJ547" s="8">
        <f t="shared" si="109"/>
        <v>1</v>
      </c>
      <c r="AK547" s="11" t="s">
        <v>657</v>
      </c>
    </row>
    <row r="548" spans="1:43" x14ac:dyDescent="0.3">
      <c r="A548">
        <v>433</v>
      </c>
      <c r="B548">
        <v>547</v>
      </c>
      <c r="C548" s="2">
        <v>4</v>
      </c>
      <c r="D548" s="6" t="s">
        <v>894</v>
      </c>
      <c r="E548">
        <v>1</v>
      </c>
      <c r="F548" s="2">
        <v>3</v>
      </c>
      <c r="G548" t="s">
        <v>747</v>
      </c>
      <c r="H548">
        <v>3</v>
      </c>
      <c r="I548" s="2">
        <v>2</v>
      </c>
      <c r="J548" t="s">
        <v>461</v>
      </c>
      <c r="K548">
        <v>1</v>
      </c>
      <c r="L548" s="2">
        <v>4</v>
      </c>
      <c r="M548" t="s">
        <v>512</v>
      </c>
      <c r="N548">
        <v>1</v>
      </c>
      <c r="O548" s="2">
        <v>3</v>
      </c>
      <c r="P548" t="str">
        <f>W548</f>
        <v>6kt Schr - FT ISO4014 A5_M20x200</v>
      </c>
      <c r="Q548">
        <f>Y548</f>
        <v>1</v>
      </c>
      <c r="U548" s="2">
        <f t="shared" si="105"/>
        <v>3</v>
      </c>
      <c r="V548" s="30" t="s">
        <v>864</v>
      </c>
      <c r="W548" s="30" t="s">
        <v>521</v>
      </c>
      <c r="X548" s="30" t="s">
        <v>108</v>
      </c>
      <c r="Y548" s="30">
        <v>1</v>
      </c>
      <c r="AA548" s="17" t="s">
        <v>671</v>
      </c>
      <c r="AE548" t="s">
        <v>322</v>
      </c>
      <c r="AF548" s="11">
        <v>0.58099999999999996</v>
      </c>
      <c r="AG548" s="8">
        <f t="shared" si="106"/>
        <v>1.7429999999999999</v>
      </c>
      <c r="AH548" s="8">
        <f t="shared" si="107"/>
        <v>0.58099999999999996</v>
      </c>
      <c r="AI548" s="8">
        <f t="shared" si="108"/>
        <v>1.7429999999999999</v>
      </c>
      <c r="AJ548" s="8">
        <f t="shared" si="109"/>
        <v>1</v>
      </c>
      <c r="AK548" s="11" t="s">
        <v>657</v>
      </c>
    </row>
    <row r="549" spans="1:43" x14ac:dyDescent="0.3">
      <c r="A549">
        <v>496</v>
      </c>
      <c r="B549">
        <v>548</v>
      </c>
      <c r="C549" s="2">
        <v>5</v>
      </c>
      <c r="D549" s="6" t="s">
        <v>1040</v>
      </c>
      <c r="E549">
        <v>1</v>
      </c>
      <c r="F549" s="2">
        <v>1</v>
      </c>
      <c r="G549" t="s">
        <v>901</v>
      </c>
      <c r="H549">
        <v>3</v>
      </c>
      <c r="I549" s="2">
        <v>2</v>
      </c>
      <c r="J549" t="s">
        <v>461</v>
      </c>
      <c r="K549">
        <v>1</v>
      </c>
      <c r="L549" s="2">
        <v>4</v>
      </c>
      <c r="M549" t="s">
        <v>512</v>
      </c>
      <c r="N549">
        <v>1</v>
      </c>
      <c r="O549" s="2">
        <v>3</v>
      </c>
      <c r="P549" t="str">
        <f>W549</f>
        <v>6kt Schr - FT ISO4014 A5_M20x200</v>
      </c>
      <c r="Q549">
        <f>Y549</f>
        <v>1</v>
      </c>
      <c r="U549" s="2">
        <f t="shared" si="105"/>
        <v>3</v>
      </c>
      <c r="V549" t="s">
        <v>970</v>
      </c>
      <c r="W549" t="s">
        <v>521</v>
      </c>
      <c r="X549" t="s">
        <v>108</v>
      </c>
      <c r="Y549">
        <v>1</v>
      </c>
      <c r="AA549" s="17" t="s">
        <v>671</v>
      </c>
      <c r="AE549" t="s">
        <v>322</v>
      </c>
      <c r="AF549" s="11">
        <v>0.58099999999999996</v>
      </c>
      <c r="AG549" s="8">
        <f t="shared" si="106"/>
        <v>1.7429999999999999</v>
      </c>
      <c r="AH549" s="8">
        <f t="shared" si="107"/>
        <v>0.58099999999999996</v>
      </c>
      <c r="AI549" s="8">
        <f t="shared" si="108"/>
        <v>1.7429999999999999</v>
      </c>
      <c r="AJ549" s="8">
        <f t="shared" si="109"/>
        <v>1</v>
      </c>
      <c r="AK549" s="11" t="s">
        <v>657</v>
      </c>
    </row>
    <row r="550" spans="1:43" x14ac:dyDescent="0.3">
      <c r="A550">
        <v>254</v>
      </c>
      <c r="B550">
        <v>549</v>
      </c>
      <c r="C550" s="2">
        <v>3</v>
      </c>
      <c r="D550" s="6" t="s">
        <v>613</v>
      </c>
      <c r="E550">
        <v>1</v>
      </c>
      <c r="F550" s="2" t="s">
        <v>460</v>
      </c>
      <c r="G550" t="s">
        <v>461</v>
      </c>
      <c r="H550">
        <v>3</v>
      </c>
      <c r="I550" s="2">
        <v>1</v>
      </c>
      <c r="J550" t="s">
        <v>462</v>
      </c>
      <c r="K550">
        <v>1</v>
      </c>
      <c r="L550" s="2">
        <v>7</v>
      </c>
      <c r="M550" t="str">
        <f>W550</f>
        <v>6kt Schr - FT ISO4017 A5_M20x90</v>
      </c>
      <c r="N550">
        <f>Y550</f>
        <v>2</v>
      </c>
      <c r="U550" s="2">
        <f t="shared" si="105"/>
        <v>6</v>
      </c>
      <c r="V550" t="s">
        <v>501</v>
      </c>
      <c r="W550" t="s">
        <v>502</v>
      </c>
      <c r="X550" s="30" t="s">
        <v>108</v>
      </c>
      <c r="Y550" s="30">
        <v>2</v>
      </c>
      <c r="Z550" s="30" t="s">
        <v>668</v>
      </c>
      <c r="AA550" s="12" t="str">
        <f>Z550</f>
        <v>Vijak M20x90 ISO4017</v>
      </c>
      <c r="AE550" s="6" t="s">
        <v>322</v>
      </c>
      <c r="AF550" s="11">
        <v>0.30399999999999999</v>
      </c>
      <c r="AG550" s="8">
        <f t="shared" si="106"/>
        <v>1.8239999999999998</v>
      </c>
      <c r="AH550" s="8">
        <f t="shared" si="107"/>
        <v>0.30399999999999999</v>
      </c>
      <c r="AI550" s="8">
        <f t="shared" si="108"/>
        <v>1.8239999999999998</v>
      </c>
      <c r="AJ550" s="8">
        <f t="shared" si="109"/>
        <v>1</v>
      </c>
      <c r="AK550" s="11" t="s">
        <v>657</v>
      </c>
    </row>
    <row r="551" spans="1:43" x14ac:dyDescent="0.3">
      <c r="A551">
        <v>293</v>
      </c>
      <c r="B551">
        <v>550</v>
      </c>
      <c r="C551" s="2">
        <v>3</v>
      </c>
      <c r="D551" s="6" t="s">
        <v>613</v>
      </c>
      <c r="E551">
        <v>1</v>
      </c>
      <c r="F551" s="2" t="s">
        <v>547</v>
      </c>
      <c r="G551" t="s">
        <v>548</v>
      </c>
      <c r="H551">
        <v>1</v>
      </c>
      <c r="I551" s="2">
        <v>1</v>
      </c>
      <c r="J551" t="s">
        <v>549</v>
      </c>
      <c r="K551">
        <v>1</v>
      </c>
      <c r="L551" s="2">
        <v>7</v>
      </c>
      <c r="M551" t="str">
        <f>W551</f>
        <v>6kt Schr - FT ISO4017 A5_M20x90</v>
      </c>
      <c r="N551">
        <f>Y551</f>
        <v>2</v>
      </c>
      <c r="U551" s="2">
        <f t="shared" si="105"/>
        <v>2</v>
      </c>
      <c r="V551" t="s">
        <v>570</v>
      </c>
      <c r="W551" t="s">
        <v>502</v>
      </c>
      <c r="X551" s="30" t="s">
        <v>108</v>
      </c>
      <c r="Y551" s="30">
        <v>2</v>
      </c>
      <c r="Z551" s="30" t="s">
        <v>668</v>
      </c>
      <c r="AA551" s="12" t="str">
        <f>Z551</f>
        <v>Vijak M20x90 ISO4017</v>
      </c>
      <c r="AE551" s="6" t="s">
        <v>322</v>
      </c>
      <c r="AF551" s="11">
        <v>0.30399999999999999</v>
      </c>
      <c r="AG551" s="8">
        <f t="shared" si="106"/>
        <v>0.60799999999999998</v>
      </c>
      <c r="AH551" s="8">
        <f t="shared" si="107"/>
        <v>0.30399999999999999</v>
      </c>
      <c r="AI551" s="8">
        <f t="shared" si="108"/>
        <v>0.60799999999999998</v>
      </c>
      <c r="AJ551" s="8">
        <f t="shared" si="109"/>
        <v>1</v>
      </c>
      <c r="AK551" s="11" t="s">
        <v>657</v>
      </c>
    </row>
    <row r="552" spans="1:43" x14ac:dyDescent="0.3">
      <c r="A552">
        <v>425</v>
      </c>
      <c r="B552">
        <v>551</v>
      </c>
      <c r="C552" s="2">
        <v>4</v>
      </c>
      <c r="D552" s="6" t="s">
        <v>894</v>
      </c>
      <c r="E552">
        <v>1</v>
      </c>
      <c r="F552" s="2">
        <v>3</v>
      </c>
      <c r="G552" t="s">
        <v>747</v>
      </c>
      <c r="H552">
        <v>3</v>
      </c>
      <c r="I552" s="2">
        <v>2</v>
      </c>
      <c r="J552" t="s">
        <v>461</v>
      </c>
      <c r="K552">
        <v>1</v>
      </c>
      <c r="L552" s="2">
        <v>1</v>
      </c>
      <c r="M552" t="s">
        <v>462</v>
      </c>
      <c r="N552">
        <v>1</v>
      </c>
      <c r="O552" s="2">
        <v>7</v>
      </c>
      <c r="P552" t="str">
        <f>W552</f>
        <v>6kt Schr - FT ISO4017 A5_M20x90</v>
      </c>
      <c r="Q552">
        <f>Y552</f>
        <v>2</v>
      </c>
      <c r="U552" s="2">
        <f t="shared" si="105"/>
        <v>6</v>
      </c>
      <c r="V552" s="30" t="s">
        <v>856</v>
      </c>
      <c r="W552" s="30" t="s">
        <v>502</v>
      </c>
      <c r="X552" s="30" t="s">
        <v>108</v>
      </c>
      <c r="Y552" s="30">
        <v>2</v>
      </c>
      <c r="AA552" s="17" t="s">
        <v>668</v>
      </c>
      <c r="AE552" t="s">
        <v>322</v>
      </c>
      <c r="AF552" s="11">
        <v>0.30399999999999999</v>
      </c>
      <c r="AG552" s="8">
        <f t="shared" si="106"/>
        <v>1.8239999999999998</v>
      </c>
      <c r="AH552" s="8">
        <f t="shared" si="107"/>
        <v>0.30399999999999999</v>
      </c>
      <c r="AI552" s="8">
        <f t="shared" si="108"/>
        <v>1.8239999999999998</v>
      </c>
      <c r="AJ552" s="8">
        <f t="shared" si="109"/>
        <v>1</v>
      </c>
      <c r="AK552" s="11" t="s">
        <v>657</v>
      </c>
    </row>
    <row r="553" spans="1:43" x14ac:dyDescent="0.3">
      <c r="A553">
        <v>488</v>
      </c>
      <c r="B553">
        <v>552</v>
      </c>
      <c r="C553" s="2">
        <v>5</v>
      </c>
      <c r="D553" s="6" t="s">
        <v>1040</v>
      </c>
      <c r="E553">
        <v>1</v>
      </c>
      <c r="F553" s="2">
        <v>1</v>
      </c>
      <c r="G553" t="s">
        <v>901</v>
      </c>
      <c r="H553">
        <v>3</v>
      </c>
      <c r="I553" s="2">
        <v>2</v>
      </c>
      <c r="J553" t="s">
        <v>461</v>
      </c>
      <c r="K553">
        <v>1</v>
      </c>
      <c r="L553" s="2">
        <v>1</v>
      </c>
      <c r="M553" t="s">
        <v>462</v>
      </c>
      <c r="N553">
        <v>1</v>
      </c>
      <c r="O553" s="2">
        <v>7</v>
      </c>
      <c r="P553" t="str">
        <f>W553</f>
        <v>6kt Schr - FT ISO4017 A5_M20x90</v>
      </c>
      <c r="Q553">
        <f>Y553</f>
        <v>2</v>
      </c>
      <c r="U553" s="2">
        <f t="shared" si="105"/>
        <v>6</v>
      </c>
      <c r="V553" t="s">
        <v>963</v>
      </c>
      <c r="W553" t="s">
        <v>502</v>
      </c>
      <c r="X553" t="s">
        <v>108</v>
      </c>
      <c r="Y553">
        <v>2</v>
      </c>
      <c r="AA553" s="17" t="s">
        <v>668</v>
      </c>
      <c r="AE553" t="s">
        <v>322</v>
      </c>
      <c r="AF553" s="11">
        <v>0.30399999999999999</v>
      </c>
      <c r="AG553" s="8">
        <f t="shared" si="106"/>
        <v>1.8239999999999998</v>
      </c>
      <c r="AH553" s="8">
        <f t="shared" si="107"/>
        <v>0.30399999999999999</v>
      </c>
      <c r="AI553" s="8">
        <f t="shared" si="108"/>
        <v>1.8239999999999998</v>
      </c>
      <c r="AJ553" s="8">
        <f t="shared" si="109"/>
        <v>1</v>
      </c>
      <c r="AK553" s="11" t="s">
        <v>657</v>
      </c>
    </row>
    <row r="554" spans="1:43" x14ac:dyDescent="0.3">
      <c r="A554">
        <v>271</v>
      </c>
      <c r="B554">
        <v>553</v>
      </c>
      <c r="C554" s="2">
        <v>3</v>
      </c>
      <c r="D554" s="6" t="s">
        <v>613</v>
      </c>
      <c r="E554">
        <v>1</v>
      </c>
      <c r="F554" s="2" t="s">
        <v>460</v>
      </c>
      <c r="G554" t="s">
        <v>461</v>
      </c>
      <c r="H554">
        <v>3</v>
      </c>
      <c r="I554" s="2">
        <v>6</v>
      </c>
      <c r="J554" t="s">
        <v>529</v>
      </c>
      <c r="K554">
        <v>1</v>
      </c>
      <c r="L554" s="2">
        <v>4</v>
      </c>
      <c r="M554" t="str">
        <f>W554</f>
        <v>6kt Schr - FT ISO4017 A5_M5x30</v>
      </c>
      <c r="N554">
        <f>Y554</f>
        <v>4</v>
      </c>
      <c r="U554" s="2">
        <f t="shared" ref="U554:U565" si="110">PRODUCT(E554,H554,K554,N554,Q554)</f>
        <v>12</v>
      </c>
      <c r="V554" t="s">
        <v>539</v>
      </c>
      <c r="W554" t="s">
        <v>540</v>
      </c>
      <c r="X554" s="30" t="s">
        <v>108</v>
      </c>
      <c r="Y554" s="30">
        <v>4</v>
      </c>
      <c r="Z554" s="30" t="s">
        <v>675</v>
      </c>
      <c r="AA554" s="12" t="str">
        <f>Z554</f>
        <v>Vijak M5x30 ISO4017</v>
      </c>
      <c r="AE554" s="6" t="s">
        <v>322</v>
      </c>
      <c r="AF554" s="11">
        <v>6.0000000000000001E-3</v>
      </c>
      <c r="AG554" s="8">
        <f t="shared" ref="AG554:AG565" si="111">AF554*U554</f>
        <v>7.2000000000000008E-2</v>
      </c>
      <c r="AH554" s="8">
        <f t="shared" ref="AH554:AH565" si="112">AF554</f>
        <v>6.0000000000000001E-3</v>
      </c>
      <c r="AI554" s="8">
        <f t="shared" ref="AI554:AI565" si="113">AH554*U554</f>
        <v>7.2000000000000008E-2</v>
      </c>
      <c r="AJ554" s="8">
        <f t="shared" ref="AJ554:AJ565" si="114">AI554/AG554</f>
        <v>1</v>
      </c>
      <c r="AK554" s="11" t="s">
        <v>657</v>
      </c>
    </row>
    <row r="555" spans="1:43" x14ac:dyDescent="0.3">
      <c r="A555">
        <v>310</v>
      </c>
      <c r="B555">
        <v>554</v>
      </c>
      <c r="C555" s="2">
        <v>3</v>
      </c>
      <c r="D555" s="6" t="s">
        <v>613</v>
      </c>
      <c r="E555">
        <v>1</v>
      </c>
      <c r="F555" s="2" t="s">
        <v>547</v>
      </c>
      <c r="G555" t="s">
        <v>548</v>
      </c>
      <c r="H555">
        <v>1</v>
      </c>
      <c r="I555" s="2">
        <v>6</v>
      </c>
      <c r="J555" t="s">
        <v>529</v>
      </c>
      <c r="K555">
        <v>1</v>
      </c>
      <c r="L555" s="2">
        <v>4</v>
      </c>
      <c r="M555" t="str">
        <f>W555</f>
        <v>6kt Schr - FT ISO4017 A5_M5x30</v>
      </c>
      <c r="N555">
        <f>Y555</f>
        <v>4</v>
      </c>
      <c r="U555" s="2">
        <f t="shared" si="110"/>
        <v>4</v>
      </c>
      <c r="V555" t="s">
        <v>588</v>
      </c>
      <c r="W555" t="s">
        <v>540</v>
      </c>
      <c r="X555" s="30" t="s">
        <v>108</v>
      </c>
      <c r="Y555" s="30">
        <v>4</v>
      </c>
      <c r="Z555" s="30" t="s">
        <v>675</v>
      </c>
      <c r="AA555" s="12" t="str">
        <f>Z555</f>
        <v>Vijak M5x30 ISO4017</v>
      </c>
      <c r="AE555" s="6" t="s">
        <v>322</v>
      </c>
      <c r="AF555" s="11">
        <v>6.0000000000000001E-3</v>
      </c>
      <c r="AG555" s="8">
        <f t="shared" si="111"/>
        <v>2.4E-2</v>
      </c>
      <c r="AH555" s="8">
        <f t="shared" si="112"/>
        <v>6.0000000000000001E-3</v>
      </c>
      <c r="AI555" s="8">
        <f t="shared" si="113"/>
        <v>2.4E-2</v>
      </c>
      <c r="AJ555" s="8">
        <f t="shared" si="114"/>
        <v>1</v>
      </c>
      <c r="AK555" s="11" t="s">
        <v>657</v>
      </c>
    </row>
    <row r="556" spans="1:43" x14ac:dyDescent="0.3">
      <c r="A556">
        <v>441</v>
      </c>
      <c r="B556">
        <v>555</v>
      </c>
      <c r="C556" s="2">
        <v>4</v>
      </c>
      <c r="D556" s="6" t="s">
        <v>894</v>
      </c>
      <c r="E556">
        <v>1</v>
      </c>
      <c r="F556" s="2">
        <v>3</v>
      </c>
      <c r="G556" t="s">
        <v>747</v>
      </c>
      <c r="H556">
        <v>3</v>
      </c>
      <c r="I556" s="2">
        <v>2</v>
      </c>
      <c r="J556" t="s">
        <v>461</v>
      </c>
      <c r="K556">
        <v>1</v>
      </c>
      <c r="L556" s="2">
        <v>6</v>
      </c>
      <c r="M556" t="s">
        <v>529</v>
      </c>
      <c r="N556">
        <v>1</v>
      </c>
      <c r="O556" s="2">
        <v>3</v>
      </c>
      <c r="P556" t="str">
        <f>W556</f>
        <v>6kt Schr - FT ISO4017 A5_M5x30</v>
      </c>
      <c r="Q556">
        <f>Y556</f>
        <v>4</v>
      </c>
      <c r="U556" s="2">
        <f t="shared" si="110"/>
        <v>12</v>
      </c>
      <c r="V556" s="30" t="s">
        <v>872</v>
      </c>
      <c r="W556" s="30" t="s">
        <v>540</v>
      </c>
      <c r="X556" s="30" t="s">
        <v>108</v>
      </c>
      <c r="Y556" s="30">
        <v>4</v>
      </c>
      <c r="AA556" s="17" t="s">
        <v>675</v>
      </c>
      <c r="AE556" t="s">
        <v>322</v>
      </c>
      <c r="AF556" s="11">
        <v>0.06</v>
      </c>
      <c r="AG556" s="8">
        <f t="shared" si="111"/>
        <v>0.72</v>
      </c>
      <c r="AH556" s="8">
        <f t="shared" si="112"/>
        <v>0.06</v>
      </c>
      <c r="AI556" s="8">
        <f t="shared" si="113"/>
        <v>0.72</v>
      </c>
      <c r="AJ556" s="8">
        <f t="shared" si="114"/>
        <v>1</v>
      </c>
      <c r="AK556" s="11" t="s">
        <v>657</v>
      </c>
    </row>
    <row r="557" spans="1:43" x14ac:dyDescent="0.3">
      <c r="A557">
        <v>504</v>
      </c>
      <c r="B557">
        <v>556</v>
      </c>
      <c r="C557" s="2">
        <v>5</v>
      </c>
      <c r="D557" s="6" t="s">
        <v>1040</v>
      </c>
      <c r="E557">
        <v>1</v>
      </c>
      <c r="F557" s="2">
        <v>1</v>
      </c>
      <c r="G557" t="s">
        <v>901</v>
      </c>
      <c r="H557">
        <v>3</v>
      </c>
      <c r="I557" s="2">
        <v>2</v>
      </c>
      <c r="J557" t="s">
        <v>461</v>
      </c>
      <c r="K557">
        <v>1</v>
      </c>
      <c r="L557" s="2">
        <v>6</v>
      </c>
      <c r="M557" t="s">
        <v>529</v>
      </c>
      <c r="N557">
        <v>1</v>
      </c>
      <c r="O557" s="2">
        <v>3</v>
      </c>
      <c r="P557" t="str">
        <f>W557</f>
        <v>6kt Schr - FT ISO4017 A5_M5x30</v>
      </c>
      <c r="Q557">
        <f>Y557</f>
        <v>4</v>
      </c>
      <c r="U557" s="2">
        <f t="shared" si="110"/>
        <v>12</v>
      </c>
      <c r="V557" t="s">
        <v>978</v>
      </c>
      <c r="W557" t="s">
        <v>540</v>
      </c>
      <c r="X557" t="s">
        <v>108</v>
      </c>
      <c r="Y557">
        <v>4</v>
      </c>
      <c r="AA557" s="17" t="s">
        <v>675</v>
      </c>
      <c r="AE557" t="s">
        <v>322</v>
      </c>
      <c r="AF557" s="11">
        <v>6.0000000000000001E-3</v>
      </c>
      <c r="AG557" s="8">
        <f t="shared" si="111"/>
        <v>7.2000000000000008E-2</v>
      </c>
      <c r="AH557" s="8">
        <f t="shared" si="112"/>
        <v>6.0000000000000001E-3</v>
      </c>
      <c r="AI557" s="8">
        <f t="shared" si="113"/>
        <v>7.2000000000000008E-2</v>
      </c>
      <c r="AJ557" s="8">
        <f t="shared" si="114"/>
        <v>1</v>
      </c>
      <c r="AK557" s="11" t="s">
        <v>657</v>
      </c>
      <c r="AL557" s="12"/>
    </row>
    <row r="558" spans="1:43" x14ac:dyDescent="0.3">
      <c r="A558">
        <v>274</v>
      </c>
      <c r="B558">
        <v>557</v>
      </c>
      <c r="C558" s="2">
        <v>3</v>
      </c>
      <c r="D558" s="6" t="s">
        <v>613</v>
      </c>
      <c r="E558">
        <v>1</v>
      </c>
      <c r="F558" s="2" t="s">
        <v>460</v>
      </c>
      <c r="G558" t="s">
        <v>461</v>
      </c>
      <c r="H558">
        <v>3</v>
      </c>
      <c r="I558" s="2">
        <v>6</v>
      </c>
      <c r="J558" t="s">
        <v>529</v>
      </c>
      <c r="K558">
        <v>1</v>
      </c>
      <c r="L558" s="2">
        <v>7</v>
      </c>
      <c r="M558" t="str">
        <f>W558</f>
        <v>Se-Schr In-6kt ISO10642 FT A5_M8x16</v>
      </c>
      <c r="N558">
        <f>Y558</f>
        <v>1</v>
      </c>
      <c r="U558" s="2">
        <f t="shared" si="110"/>
        <v>3</v>
      </c>
      <c r="V558" t="s">
        <v>545</v>
      </c>
      <c r="W558" t="s">
        <v>546</v>
      </c>
      <c r="X558" s="30" t="s">
        <v>108</v>
      </c>
      <c r="Y558" s="30">
        <v>1</v>
      </c>
      <c r="Z558" s="30" t="s">
        <v>678</v>
      </c>
      <c r="AA558" s="12" t="str">
        <f>Z558</f>
        <v>Vijak M8x16 ISO10642</v>
      </c>
      <c r="AE558" s="6" t="s">
        <v>322</v>
      </c>
      <c r="AF558" s="11">
        <v>8.0000000000000002E-3</v>
      </c>
      <c r="AG558" s="8">
        <f t="shared" si="111"/>
        <v>2.4E-2</v>
      </c>
      <c r="AH558" s="8">
        <f t="shared" si="112"/>
        <v>8.0000000000000002E-3</v>
      </c>
      <c r="AI558" s="8">
        <f t="shared" si="113"/>
        <v>2.4E-2</v>
      </c>
      <c r="AJ558" s="8">
        <f t="shared" si="114"/>
        <v>1</v>
      </c>
      <c r="AK558" s="11" t="s">
        <v>657</v>
      </c>
      <c r="AL558" s="12"/>
      <c r="AQ558" s="12"/>
    </row>
    <row r="559" spans="1:43" x14ac:dyDescent="0.3">
      <c r="A559">
        <v>313</v>
      </c>
      <c r="B559">
        <v>558</v>
      </c>
      <c r="C559" s="2">
        <v>3</v>
      </c>
      <c r="D559" s="6" t="s">
        <v>613</v>
      </c>
      <c r="E559">
        <v>1</v>
      </c>
      <c r="F559" s="2" t="s">
        <v>547</v>
      </c>
      <c r="G559" t="s">
        <v>548</v>
      </c>
      <c r="H559">
        <v>1</v>
      </c>
      <c r="I559" s="2">
        <v>6</v>
      </c>
      <c r="J559" t="s">
        <v>529</v>
      </c>
      <c r="K559">
        <v>1</v>
      </c>
      <c r="L559" s="2">
        <v>7</v>
      </c>
      <c r="M559" t="str">
        <f>W559</f>
        <v>Se-Schr In-6kt ISO10642 FT A5_M8x16</v>
      </c>
      <c r="N559">
        <f>Y559</f>
        <v>1</v>
      </c>
      <c r="U559" s="2">
        <f t="shared" si="110"/>
        <v>1</v>
      </c>
      <c r="V559" t="s">
        <v>591</v>
      </c>
      <c r="W559" t="s">
        <v>546</v>
      </c>
      <c r="X559" s="30" t="s">
        <v>108</v>
      </c>
      <c r="Y559" s="30">
        <v>1</v>
      </c>
      <c r="Z559" s="30" t="s">
        <v>678</v>
      </c>
      <c r="AA559" s="12" t="str">
        <f>Z559</f>
        <v>Vijak M8x16 ISO10642</v>
      </c>
      <c r="AE559" s="6" t="s">
        <v>322</v>
      </c>
      <c r="AF559" s="11">
        <v>8.0000000000000002E-3</v>
      </c>
      <c r="AG559" s="8">
        <f t="shared" si="111"/>
        <v>8.0000000000000002E-3</v>
      </c>
      <c r="AH559" s="8">
        <f t="shared" si="112"/>
        <v>8.0000000000000002E-3</v>
      </c>
      <c r="AI559" s="8">
        <f t="shared" si="113"/>
        <v>8.0000000000000002E-3</v>
      </c>
      <c r="AJ559" s="8">
        <f t="shared" si="114"/>
        <v>1</v>
      </c>
      <c r="AK559" s="11" t="s">
        <v>657</v>
      </c>
      <c r="AQ559" s="12"/>
    </row>
    <row r="560" spans="1:43" x14ac:dyDescent="0.3">
      <c r="A560">
        <v>444</v>
      </c>
      <c r="B560">
        <v>559</v>
      </c>
      <c r="C560" s="2">
        <v>4</v>
      </c>
      <c r="D560" s="6" t="s">
        <v>894</v>
      </c>
      <c r="E560">
        <v>1</v>
      </c>
      <c r="F560" s="2">
        <v>3</v>
      </c>
      <c r="G560" t="s">
        <v>747</v>
      </c>
      <c r="H560">
        <v>3</v>
      </c>
      <c r="I560" s="2">
        <v>2</v>
      </c>
      <c r="J560" t="s">
        <v>461</v>
      </c>
      <c r="K560">
        <v>1</v>
      </c>
      <c r="L560" s="2">
        <v>6</v>
      </c>
      <c r="M560" t="s">
        <v>529</v>
      </c>
      <c r="N560">
        <v>1</v>
      </c>
      <c r="O560" s="2">
        <v>6</v>
      </c>
      <c r="P560" t="str">
        <f>W560</f>
        <v>Se-Schr In-6kt ISO10642 FT A5_M8x16</v>
      </c>
      <c r="Q560">
        <f>Y560</f>
        <v>1</v>
      </c>
      <c r="U560" s="2">
        <f t="shared" si="110"/>
        <v>3</v>
      </c>
      <c r="V560" s="30" t="s">
        <v>875</v>
      </c>
      <c r="W560" s="30" t="s">
        <v>546</v>
      </c>
      <c r="X560" s="30" t="s">
        <v>108</v>
      </c>
      <c r="Y560" s="30">
        <v>1</v>
      </c>
      <c r="AA560" s="12" t="s">
        <v>678</v>
      </c>
      <c r="AE560" t="s">
        <v>322</v>
      </c>
      <c r="AF560" s="11">
        <v>8.0000000000000002E-3</v>
      </c>
      <c r="AG560" s="8">
        <f t="shared" si="111"/>
        <v>2.4E-2</v>
      </c>
      <c r="AH560" s="8">
        <f t="shared" si="112"/>
        <v>8.0000000000000002E-3</v>
      </c>
      <c r="AI560" s="8">
        <f t="shared" si="113"/>
        <v>2.4E-2</v>
      </c>
      <c r="AJ560" s="8">
        <f t="shared" si="114"/>
        <v>1</v>
      </c>
      <c r="AK560" s="11" t="s">
        <v>657</v>
      </c>
    </row>
    <row r="561" spans="1:43" x14ac:dyDescent="0.3">
      <c r="A561">
        <v>507</v>
      </c>
      <c r="B561">
        <v>560</v>
      </c>
      <c r="C561" s="2">
        <v>5</v>
      </c>
      <c r="D561" s="6" t="s">
        <v>1040</v>
      </c>
      <c r="E561">
        <v>1</v>
      </c>
      <c r="F561" s="2">
        <v>1</v>
      </c>
      <c r="G561" t="s">
        <v>901</v>
      </c>
      <c r="H561">
        <v>3</v>
      </c>
      <c r="I561" s="2">
        <v>2</v>
      </c>
      <c r="J561" t="s">
        <v>461</v>
      </c>
      <c r="K561">
        <v>1</v>
      </c>
      <c r="L561" s="2">
        <v>6</v>
      </c>
      <c r="M561" t="s">
        <v>529</v>
      </c>
      <c r="N561">
        <v>1</v>
      </c>
      <c r="O561" s="2">
        <v>6</v>
      </c>
      <c r="P561" t="str">
        <f>W561</f>
        <v>Se-Schr In-6kt ISO10642 FT A5_M8x16</v>
      </c>
      <c r="Q561">
        <f>Y561</f>
        <v>1</v>
      </c>
      <c r="U561" s="2">
        <f t="shared" si="110"/>
        <v>3</v>
      </c>
      <c r="V561" t="s">
        <v>981</v>
      </c>
      <c r="W561" t="s">
        <v>546</v>
      </c>
      <c r="X561" t="s">
        <v>108</v>
      </c>
      <c r="Y561">
        <v>1</v>
      </c>
      <c r="AA561" s="12" t="s">
        <v>678</v>
      </c>
      <c r="AE561" t="s">
        <v>322</v>
      </c>
      <c r="AF561" s="11">
        <v>8.0000000000000002E-3</v>
      </c>
      <c r="AG561" s="8">
        <f t="shared" si="111"/>
        <v>2.4E-2</v>
      </c>
      <c r="AH561" s="8">
        <f t="shared" si="112"/>
        <v>8.0000000000000002E-3</v>
      </c>
      <c r="AI561" s="8">
        <f t="shared" si="113"/>
        <v>2.4E-2</v>
      </c>
      <c r="AJ561" s="8">
        <f t="shared" si="114"/>
        <v>1</v>
      </c>
      <c r="AK561" s="11" t="s">
        <v>657</v>
      </c>
      <c r="AQ561" s="12"/>
    </row>
    <row r="562" spans="1:43" x14ac:dyDescent="0.3">
      <c r="A562">
        <v>270</v>
      </c>
      <c r="B562">
        <v>561</v>
      </c>
      <c r="C562" s="2">
        <v>3</v>
      </c>
      <c r="D562" s="6" t="s">
        <v>613</v>
      </c>
      <c r="E562">
        <v>1</v>
      </c>
      <c r="F562" s="2" t="s">
        <v>460</v>
      </c>
      <c r="G562" t="s">
        <v>461</v>
      </c>
      <c r="H562">
        <v>3</v>
      </c>
      <c r="I562" s="2">
        <v>6</v>
      </c>
      <c r="J562" t="s">
        <v>529</v>
      </c>
      <c r="K562">
        <v>1</v>
      </c>
      <c r="L562" s="2">
        <v>3</v>
      </c>
      <c r="M562" t="str">
        <f>W562</f>
        <v>6kt Schr - FT ISO4017 A5_M8x25</v>
      </c>
      <c r="N562">
        <f>Y562</f>
        <v>2</v>
      </c>
      <c r="U562" s="2">
        <f t="shared" si="110"/>
        <v>6</v>
      </c>
      <c r="V562" t="s">
        <v>537</v>
      </c>
      <c r="W562" t="s">
        <v>538</v>
      </c>
      <c r="X562" s="30" t="s">
        <v>108</v>
      </c>
      <c r="Y562" s="30">
        <v>2</v>
      </c>
      <c r="Z562" s="30" t="s">
        <v>674</v>
      </c>
      <c r="AA562" s="12" t="str">
        <f>Z562</f>
        <v>Vijak M8x25 ISO4017</v>
      </c>
      <c r="AE562" s="6" t="s">
        <v>322</v>
      </c>
      <c r="AF562" s="11">
        <v>1.6E-2</v>
      </c>
      <c r="AG562" s="8">
        <f t="shared" si="111"/>
        <v>9.6000000000000002E-2</v>
      </c>
      <c r="AH562" s="8">
        <f t="shared" si="112"/>
        <v>1.6E-2</v>
      </c>
      <c r="AI562" s="8">
        <f t="shared" si="113"/>
        <v>9.6000000000000002E-2</v>
      </c>
      <c r="AJ562" s="8">
        <f t="shared" si="114"/>
        <v>1</v>
      </c>
      <c r="AK562" s="11" t="s">
        <v>657</v>
      </c>
    </row>
    <row r="563" spans="1:43" x14ac:dyDescent="0.3">
      <c r="A563">
        <v>309</v>
      </c>
      <c r="B563">
        <v>562</v>
      </c>
      <c r="C563" s="2">
        <v>3</v>
      </c>
      <c r="D563" s="6" t="s">
        <v>613</v>
      </c>
      <c r="E563">
        <v>1</v>
      </c>
      <c r="F563" s="2" t="s">
        <v>547</v>
      </c>
      <c r="G563" t="s">
        <v>548</v>
      </c>
      <c r="H563">
        <v>1</v>
      </c>
      <c r="I563" s="2">
        <v>6</v>
      </c>
      <c r="J563" t="s">
        <v>529</v>
      </c>
      <c r="K563">
        <v>1</v>
      </c>
      <c r="L563" s="2">
        <v>3</v>
      </c>
      <c r="M563" t="str">
        <f>W563</f>
        <v>6kt Schr - FT ISO4017 A5_M8x25</v>
      </c>
      <c r="N563">
        <f>Y563</f>
        <v>2</v>
      </c>
      <c r="U563" s="2">
        <f t="shared" si="110"/>
        <v>2</v>
      </c>
      <c r="V563" t="s">
        <v>587</v>
      </c>
      <c r="W563" t="s">
        <v>538</v>
      </c>
      <c r="X563" s="30" t="s">
        <v>108</v>
      </c>
      <c r="Y563" s="30">
        <v>2</v>
      </c>
      <c r="Z563" s="30" t="s">
        <v>674</v>
      </c>
      <c r="AA563" s="12" t="str">
        <f>Z563</f>
        <v>Vijak M8x25 ISO4017</v>
      </c>
      <c r="AE563" s="6" t="s">
        <v>322</v>
      </c>
      <c r="AF563" s="11">
        <v>1.6E-2</v>
      </c>
      <c r="AG563" s="8">
        <f t="shared" si="111"/>
        <v>3.2000000000000001E-2</v>
      </c>
      <c r="AH563" s="8">
        <f t="shared" si="112"/>
        <v>1.6E-2</v>
      </c>
      <c r="AI563" s="8">
        <f t="shared" si="113"/>
        <v>3.2000000000000001E-2</v>
      </c>
      <c r="AJ563" s="8">
        <f t="shared" si="114"/>
        <v>1</v>
      </c>
      <c r="AK563" s="11" t="s">
        <v>657</v>
      </c>
      <c r="AL563" s="12"/>
    </row>
    <row r="564" spans="1:43" x14ac:dyDescent="0.3">
      <c r="A564">
        <v>440</v>
      </c>
      <c r="B564">
        <v>563</v>
      </c>
      <c r="C564" s="2">
        <v>4</v>
      </c>
      <c r="D564" s="6" t="s">
        <v>894</v>
      </c>
      <c r="E564">
        <v>1</v>
      </c>
      <c r="F564" s="2">
        <v>3</v>
      </c>
      <c r="G564" t="s">
        <v>747</v>
      </c>
      <c r="H564">
        <v>3</v>
      </c>
      <c r="I564" s="2">
        <v>2</v>
      </c>
      <c r="J564" t="s">
        <v>461</v>
      </c>
      <c r="K564">
        <v>1</v>
      </c>
      <c r="L564" s="2">
        <v>6</v>
      </c>
      <c r="M564" t="s">
        <v>529</v>
      </c>
      <c r="N564">
        <v>1</v>
      </c>
      <c r="O564" s="2">
        <v>2</v>
      </c>
      <c r="P564" t="str">
        <f>W564</f>
        <v>6kt Schr - FT ISO4017 A5_M8x25</v>
      </c>
      <c r="Q564">
        <f>Y564</f>
        <v>2</v>
      </c>
      <c r="U564" s="2">
        <f t="shared" si="110"/>
        <v>6</v>
      </c>
      <c r="V564" s="30" t="s">
        <v>871</v>
      </c>
      <c r="W564" s="30" t="s">
        <v>538</v>
      </c>
      <c r="X564" s="30" t="s">
        <v>108</v>
      </c>
      <c r="Y564" s="30">
        <v>2</v>
      </c>
      <c r="AA564" s="17" t="s">
        <v>674</v>
      </c>
      <c r="AE564" t="s">
        <v>322</v>
      </c>
      <c r="AF564" s="11">
        <v>0.16</v>
      </c>
      <c r="AG564" s="8">
        <f t="shared" si="111"/>
        <v>0.96</v>
      </c>
      <c r="AH564" s="8">
        <f t="shared" si="112"/>
        <v>0.16</v>
      </c>
      <c r="AI564" s="8">
        <f t="shared" si="113"/>
        <v>0.96</v>
      </c>
      <c r="AJ564" s="8">
        <f t="shared" si="114"/>
        <v>1</v>
      </c>
      <c r="AK564" s="11" t="s">
        <v>657</v>
      </c>
      <c r="AL564" s="12"/>
    </row>
    <row r="565" spans="1:43" x14ac:dyDescent="0.3">
      <c r="A565">
        <v>503</v>
      </c>
      <c r="B565">
        <v>564</v>
      </c>
      <c r="C565" s="2">
        <v>5</v>
      </c>
      <c r="D565" s="6" t="s">
        <v>1040</v>
      </c>
      <c r="E565">
        <v>1</v>
      </c>
      <c r="F565" s="2">
        <v>1</v>
      </c>
      <c r="G565" t="s">
        <v>901</v>
      </c>
      <c r="H565">
        <v>3</v>
      </c>
      <c r="I565" s="2">
        <v>2</v>
      </c>
      <c r="J565" t="s">
        <v>461</v>
      </c>
      <c r="K565">
        <v>1</v>
      </c>
      <c r="L565" s="2">
        <v>6</v>
      </c>
      <c r="M565" t="s">
        <v>529</v>
      </c>
      <c r="N565">
        <v>1</v>
      </c>
      <c r="O565" s="2">
        <v>2</v>
      </c>
      <c r="P565" t="str">
        <f>W565</f>
        <v>6kt Schr - FT ISO4017 A5_M8x25</v>
      </c>
      <c r="Q565">
        <f>Y565</f>
        <v>2</v>
      </c>
      <c r="U565" s="2">
        <f t="shared" si="110"/>
        <v>6</v>
      </c>
      <c r="V565" t="s">
        <v>977</v>
      </c>
      <c r="W565" t="s">
        <v>538</v>
      </c>
      <c r="X565" t="s">
        <v>108</v>
      </c>
      <c r="Y565">
        <v>2</v>
      </c>
      <c r="AA565" s="17" t="s">
        <v>674</v>
      </c>
      <c r="AE565" t="s">
        <v>322</v>
      </c>
      <c r="AF565" s="11">
        <v>1.6E-2</v>
      </c>
      <c r="AG565" s="8">
        <f t="shared" si="111"/>
        <v>9.6000000000000002E-2</v>
      </c>
      <c r="AH565" s="8">
        <f t="shared" si="112"/>
        <v>1.6E-2</v>
      </c>
      <c r="AI565" s="8">
        <f t="shared" si="113"/>
        <v>9.6000000000000002E-2</v>
      </c>
      <c r="AJ565" s="8">
        <f t="shared" si="114"/>
        <v>1</v>
      </c>
      <c r="AK565" s="11" t="s">
        <v>657</v>
      </c>
      <c r="AQ565" s="12"/>
    </row>
  </sheetData>
  <sortState xmlns:xlrd2="http://schemas.microsoft.com/office/spreadsheetml/2017/richdata2" ref="A2:AQ486">
    <sortCondition ref="AE2:AE486"/>
    <sortCondition ref="AA2:AA486"/>
    <sortCondition ref="AB2:AB486"/>
    <sortCondition ref="AC2:AC486"/>
    <sortCondition ref="AD2:AD486"/>
  </sortState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1A54-B02F-4E74-967C-DE7CE5624A0A}">
  <dimension ref="A1:AQ585"/>
  <sheetViews>
    <sheetView workbookViewId="0">
      <selection activeCell="G41" sqref="G41"/>
    </sheetView>
  </sheetViews>
  <sheetFormatPr defaultRowHeight="14.4" x14ac:dyDescent="0.3"/>
  <cols>
    <col min="1" max="1" width="4" bestFit="1" customWidth="1"/>
    <col min="2" max="2" width="4" customWidth="1"/>
    <col min="3" max="3" width="3.5546875" style="2" bestFit="1" customWidth="1"/>
    <col min="4" max="4" width="10.33203125" bestFit="1" customWidth="1"/>
    <col min="5" max="5" width="5.109375" bestFit="1" customWidth="1"/>
    <col min="6" max="6" width="3.5546875" style="2" bestFit="1" customWidth="1"/>
    <col min="7" max="7" width="25.5546875" bestFit="1" customWidth="1"/>
    <col min="8" max="8" width="5.109375" bestFit="1" customWidth="1"/>
    <col min="9" max="9" width="3.5546875" style="2" bestFit="1" customWidth="1"/>
    <col min="10" max="10" width="21.6640625" bestFit="1" customWidth="1"/>
    <col min="11" max="11" width="5.109375" bestFit="1" customWidth="1"/>
    <col min="12" max="12" width="5.109375" style="2" customWidth="1"/>
    <col min="13" max="13" width="33.44140625" customWidth="1"/>
    <col min="14" max="14" width="5.109375" customWidth="1"/>
    <col min="15" max="15" width="3.5546875" style="2" bestFit="1" customWidth="1"/>
    <col min="16" max="16" width="26" customWidth="1"/>
    <col min="17" max="17" width="5.109375" customWidth="1"/>
    <col min="18" max="18" width="3.5546875" style="2" bestFit="1" customWidth="1"/>
    <col min="19" max="19" width="22.6640625" bestFit="1" customWidth="1"/>
    <col min="20" max="20" width="5.109375" customWidth="1"/>
    <col min="21" max="21" width="8.88671875" hidden="1" customWidth="1"/>
    <col min="22" max="22" width="46.33203125" hidden="1" customWidth="1"/>
    <col min="23" max="23" width="8.88671875" hidden="1" customWidth="1"/>
    <col min="24" max="24" width="4.33203125" hidden="1" customWidth="1"/>
    <col min="25" max="25" width="31.6640625" hidden="1" customWidth="1"/>
    <col min="26" max="26" width="3.5546875" style="40" bestFit="1" customWidth="1"/>
    <col min="27" max="27" width="22.44140625" customWidth="1"/>
    <col min="28" max="28" width="4" style="2" bestFit="1" customWidth="1"/>
    <col min="29" max="29" width="6" style="40" bestFit="1" customWidth="1"/>
    <col min="30" max="30" width="6.5546875" style="40" bestFit="1" customWidth="1"/>
    <col min="31" max="31" width="10.6640625" bestFit="1" customWidth="1"/>
    <col min="32" max="32" width="8.6640625" style="9" bestFit="1" customWidth="1"/>
    <col min="33" max="33" width="9.88671875" bestFit="1" customWidth="1"/>
    <col min="37" max="38" width="3.5546875" bestFit="1" customWidth="1"/>
    <col min="39" max="39" width="9.5546875" bestFit="1" customWidth="1"/>
    <col min="40" max="40" width="11" bestFit="1" customWidth="1"/>
    <col min="41" max="42" width="3.5546875" bestFit="1" customWidth="1"/>
    <col min="43" max="43" width="38.88671875" bestFit="1" customWidth="1"/>
  </cols>
  <sheetData>
    <row r="1" spans="1:43" s="2" customFormat="1" ht="81" x14ac:dyDescent="0.3">
      <c r="A1" s="2" t="s">
        <v>109</v>
      </c>
      <c r="B1" s="2" t="s">
        <v>1054</v>
      </c>
      <c r="C1" s="3" t="s">
        <v>110</v>
      </c>
      <c r="D1" s="22" t="s">
        <v>111</v>
      </c>
      <c r="E1" s="22" t="s">
        <v>112</v>
      </c>
      <c r="F1" s="4" t="s">
        <v>110</v>
      </c>
      <c r="G1" s="23" t="s">
        <v>111</v>
      </c>
      <c r="H1" s="23" t="s">
        <v>112</v>
      </c>
      <c r="I1" s="5" t="s">
        <v>110</v>
      </c>
      <c r="J1" s="24" t="s">
        <v>111</v>
      </c>
      <c r="K1" s="24" t="s">
        <v>112</v>
      </c>
      <c r="L1" s="13" t="s">
        <v>110</v>
      </c>
      <c r="M1" s="25" t="s">
        <v>111</v>
      </c>
      <c r="N1" s="25" t="s">
        <v>112</v>
      </c>
      <c r="O1" s="16" t="s">
        <v>110</v>
      </c>
      <c r="P1" s="26" t="s">
        <v>111</v>
      </c>
      <c r="Q1" s="26" t="s">
        <v>112</v>
      </c>
      <c r="R1" s="18" t="s">
        <v>110</v>
      </c>
      <c r="S1" s="27" t="s">
        <v>111</v>
      </c>
      <c r="T1" s="27" t="s">
        <v>112</v>
      </c>
      <c r="U1" s="28" t="s">
        <v>0</v>
      </c>
      <c r="V1" s="28" t="s">
        <v>1</v>
      </c>
      <c r="W1" s="28" t="s">
        <v>2</v>
      </c>
      <c r="X1" s="28" t="s">
        <v>3</v>
      </c>
      <c r="Y1" s="28"/>
      <c r="Z1" s="35" t="s">
        <v>117</v>
      </c>
      <c r="AA1" s="28" t="s">
        <v>116</v>
      </c>
      <c r="AB1" s="7" t="s">
        <v>114</v>
      </c>
      <c r="AC1" s="36" t="s">
        <v>118</v>
      </c>
      <c r="AD1" s="36" t="s">
        <v>119</v>
      </c>
      <c r="AE1" s="28" t="s">
        <v>115</v>
      </c>
      <c r="AF1" s="29" t="s">
        <v>120</v>
      </c>
      <c r="AG1" s="29" t="s">
        <v>121</v>
      </c>
      <c r="AH1" s="29" t="s">
        <v>123</v>
      </c>
      <c r="AI1" s="29" t="s">
        <v>122</v>
      </c>
      <c r="AJ1" s="2" t="s">
        <v>124</v>
      </c>
      <c r="AK1" s="29" t="s">
        <v>1053</v>
      </c>
      <c r="AL1" s="29" t="s">
        <v>125</v>
      </c>
      <c r="AM1" s="29" t="s">
        <v>132</v>
      </c>
      <c r="AN1" s="29" t="s">
        <v>126</v>
      </c>
      <c r="AO1" s="29" t="s">
        <v>127</v>
      </c>
      <c r="AP1" s="29" t="s">
        <v>987</v>
      </c>
      <c r="AQ1" s="2" t="s">
        <v>648</v>
      </c>
    </row>
    <row r="2" spans="1:43" x14ac:dyDescent="0.3">
      <c r="A2">
        <v>515</v>
      </c>
      <c r="B2">
        <v>1</v>
      </c>
      <c r="C2" s="2">
        <v>5</v>
      </c>
      <c r="D2" s="30" t="s">
        <v>1040</v>
      </c>
      <c r="E2">
        <v>1</v>
      </c>
      <c r="F2" s="2">
        <v>1</v>
      </c>
      <c r="G2" t="s">
        <v>901</v>
      </c>
      <c r="H2">
        <v>3</v>
      </c>
      <c r="I2" s="2">
        <v>3</v>
      </c>
      <c r="J2" t="s">
        <v>982</v>
      </c>
      <c r="K2">
        <v>4</v>
      </c>
      <c r="L2" s="2">
        <v>1</v>
      </c>
      <c r="M2" t="s">
        <v>983</v>
      </c>
      <c r="N2">
        <v>1</v>
      </c>
      <c r="O2" s="2">
        <v>7</v>
      </c>
      <c r="P2" t="str">
        <f>V2</f>
        <v>T-112692_Standard</v>
      </c>
      <c r="Q2">
        <f>X2</f>
        <v>1</v>
      </c>
      <c r="U2" s="12" t="s">
        <v>1002</v>
      </c>
      <c r="V2" s="12" t="s">
        <v>1003</v>
      </c>
      <c r="W2" s="12" t="s">
        <v>108</v>
      </c>
      <c r="X2" s="12">
        <v>1</v>
      </c>
      <c r="Y2" s="12" t="s">
        <v>1004</v>
      </c>
      <c r="Z2" s="37"/>
      <c r="AA2" s="1" t="s">
        <v>1043</v>
      </c>
      <c r="AB2" s="2">
        <f t="shared" ref="AB2:AB15" si="0">PRODUCT(E2,H2,K2,N2,Q2)</f>
        <v>12</v>
      </c>
      <c r="AC2" s="37"/>
      <c r="AD2" s="37">
        <v>78</v>
      </c>
      <c r="AE2" s="32" t="s">
        <v>129</v>
      </c>
      <c r="AF2" s="8">
        <v>0.13600000000000001</v>
      </c>
      <c r="AG2" s="8">
        <f t="shared" ref="AG2:AG15" si="1">AF2*AB2</f>
        <v>1.6320000000000001</v>
      </c>
      <c r="AH2" s="8">
        <f>1.7*AD2/1000</f>
        <v>0.1326</v>
      </c>
      <c r="AI2" s="8">
        <f t="shared" ref="AI2:AI15" si="2">AH2*AB2</f>
        <v>1.5911999999999999</v>
      </c>
      <c r="AJ2" s="8">
        <f t="shared" ref="AJ2:AJ15" si="3">AI2/AG2</f>
        <v>0.97499999999999987</v>
      </c>
      <c r="AK2" s="8"/>
    </row>
    <row r="3" spans="1:43" x14ac:dyDescent="0.3">
      <c r="A3">
        <v>524</v>
      </c>
      <c r="B3">
        <v>2</v>
      </c>
      <c r="C3" s="2">
        <v>5</v>
      </c>
      <c r="D3" s="30" t="s">
        <v>1040</v>
      </c>
      <c r="E3">
        <v>1</v>
      </c>
      <c r="F3" s="2">
        <v>1</v>
      </c>
      <c r="G3" t="s">
        <v>901</v>
      </c>
      <c r="H3">
        <v>3</v>
      </c>
      <c r="I3" s="2">
        <v>3</v>
      </c>
      <c r="J3" t="s">
        <v>982</v>
      </c>
      <c r="K3">
        <v>4</v>
      </c>
      <c r="L3" s="2">
        <v>5</v>
      </c>
      <c r="M3" t="str">
        <f>V3</f>
        <v>T-112690_Standard</v>
      </c>
      <c r="N3">
        <f>X3</f>
        <v>1</v>
      </c>
      <c r="U3" s="12" t="s">
        <v>25</v>
      </c>
      <c r="V3" s="12" t="s">
        <v>1022</v>
      </c>
      <c r="W3" s="12" t="s">
        <v>108</v>
      </c>
      <c r="X3" s="12">
        <v>1</v>
      </c>
      <c r="Y3" s="1" t="s">
        <v>1023</v>
      </c>
      <c r="Z3" s="37"/>
      <c r="AA3" s="1" t="s">
        <v>1045</v>
      </c>
      <c r="AB3" s="2">
        <f t="shared" si="0"/>
        <v>12</v>
      </c>
      <c r="AC3" s="37"/>
      <c r="AD3" s="37">
        <v>80</v>
      </c>
      <c r="AE3" s="32" t="s">
        <v>129</v>
      </c>
      <c r="AF3" s="8">
        <v>0.19600000000000001</v>
      </c>
      <c r="AG3" s="8">
        <f t="shared" si="1"/>
        <v>2.3520000000000003</v>
      </c>
      <c r="AH3" s="8">
        <f>2.4*AD3/1000</f>
        <v>0.192</v>
      </c>
      <c r="AI3" s="8">
        <f t="shared" si="2"/>
        <v>2.3040000000000003</v>
      </c>
      <c r="AJ3" s="8">
        <f t="shared" si="3"/>
        <v>0.97959183673469385</v>
      </c>
      <c r="AK3" s="8"/>
    </row>
    <row r="4" spans="1:43" x14ac:dyDescent="0.3">
      <c r="A4">
        <v>517</v>
      </c>
      <c r="B4">
        <v>3</v>
      </c>
      <c r="C4" s="2">
        <v>5</v>
      </c>
      <c r="D4" s="30" t="s">
        <v>1040</v>
      </c>
      <c r="E4">
        <v>1</v>
      </c>
      <c r="F4" s="2">
        <v>1</v>
      </c>
      <c r="G4" t="s">
        <v>901</v>
      </c>
      <c r="H4">
        <v>3</v>
      </c>
      <c r="I4" s="2">
        <v>3</v>
      </c>
      <c r="J4" t="s">
        <v>982</v>
      </c>
      <c r="K4">
        <v>4</v>
      </c>
      <c r="L4" s="2">
        <v>1</v>
      </c>
      <c r="M4" t="s">
        <v>983</v>
      </c>
      <c r="N4">
        <v>1</v>
      </c>
      <c r="O4" s="2">
        <v>9</v>
      </c>
      <c r="P4" t="str">
        <f>V4</f>
        <v>T-113779_Standard</v>
      </c>
      <c r="Q4">
        <f>X4</f>
        <v>1</v>
      </c>
      <c r="U4" s="12" t="s">
        <v>1008</v>
      </c>
      <c r="V4" s="12" t="s">
        <v>1009</v>
      </c>
      <c r="W4" s="12" t="s">
        <v>108</v>
      </c>
      <c r="X4" s="12">
        <v>1</v>
      </c>
      <c r="Y4" s="12" t="s">
        <v>1010</v>
      </c>
      <c r="Z4" s="37"/>
      <c r="AA4" s="12" t="s">
        <v>1010</v>
      </c>
      <c r="AB4" s="2">
        <f t="shared" si="0"/>
        <v>12</v>
      </c>
      <c r="AC4" s="37"/>
      <c r="AD4" s="37">
        <v>40</v>
      </c>
      <c r="AE4" s="32" t="s">
        <v>129</v>
      </c>
      <c r="AF4" s="8">
        <v>6.3E-2</v>
      </c>
      <c r="AG4" s="8">
        <f t="shared" si="1"/>
        <v>0.75600000000000001</v>
      </c>
      <c r="AH4" s="8">
        <f>AF4</f>
        <v>6.3E-2</v>
      </c>
      <c r="AI4" s="8">
        <f t="shared" si="2"/>
        <v>0.75600000000000001</v>
      </c>
      <c r="AJ4" s="8">
        <f t="shared" si="3"/>
        <v>1</v>
      </c>
      <c r="AK4" s="8" t="s">
        <v>657</v>
      </c>
    </row>
    <row r="5" spans="1:43" x14ac:dyDescent="0.3">
      <c r="A5">
        <v>516</v>
      </c>
      <c r="B5">
        <v>4</v>
      </c>
      <c r="C5" s="2">
        <v>5</v>
      </c>
      <c r="D5" s="30" t="s">
        <v>1040</v>
      </c>
      <c r="E5">
        <v>1</v>
      </c>
      <c r="F5" s="2">
        <v>1</v>
      </c>
      <c r="G5" t="s">
        <v>901</v>
      </c>
      <c r="H5">
        <v>3</v>
      </c>
      <c r="I5" s="2">
        <v>3</v>
      </c>
      <c r="J5" t="s">
        <v>982</v>
      </c>
      <c r="K5">
        <v>4</v>
      </c>
      <c r="L5" s="2">
        <v>1</v>
      </c>
      <c r="M5" t="s">
        <v>983</v>
      </c>
      <c r="N5">
        <v>1</v>
      </c>
      <c r="O5" s="2">
        <v>8</v>
      </c>
      <c r="P5" t="str">
        <f>V5</f>
        <v>T-113778_Standard</v>
      </c>
      <c r="Q5">
        <f>X5</f>
        <v>1</v>
      </c>
      <c r="U5" s="12" t="s">
        <v>1005</v>
      </c>
      <c r="V5" s="12" t="s">
        <v>1006</v>
      </c>
      <c r="W5" s="12" t="s">
        <v>108</v>
      </c>
      <c r="X5" s="12">
        <v>1</v>
      </c>
      <c r="Y5" s="12" t="s">
        <v>1007</v>
      </c>
      <c r="Z5" s="37"/>
      <c r="AA5" s="1" t="s">
        <v>1044</v>
      </c>
      <c r="AB5" s="2">
        <f t="shared" si="0"/>
        <v>12</v>
      </c>
      <c r="AC5" s="37"/>
      <c r="AD5" s="37"/>
      <c r="AE5" s="32" t="s">
        <v>129</v>
      </c>
      <c r="AF5" s="8">
        <v>0.14299999999999999</v>
      </c>
      <c r="AG5" s="8">
        <f t="shared" si="1"/>
        <v>1.7159999999999997</v>
      </c>
      <c r="AH5" s="8">
        <f>AF5</f>
        <v>0.14299999999999999</v>
      </c>
      <c r="AI5" s="8">
        <f t="shared" si="2"/>
        <v>1.7159999999999997</v>
      </c>
      <c r="AJ5" s="8">
        <f t="shared" si="3"/>
        <v>1</v>
      </c>
      <c r="AK5" s="8" t="s">
        <v>657</v>
      </c>
    </row>
    <row r="6" spans="1:43" x14ac:dyDescent="0.3">
      <c r="A6">
        <v>518</v>
      </c>
      <c r="B6">
        <v>5</v>
      </c>
      <c r="C6" s="2">
        <v>5</v>
      </c>
      <c r="D6" s="30" t="s">
        <v>1040</v>
      </c>
      <c r="E6">
        <v>1</v>
      </c>
      <c r="F6" s="2">
        <v>1</v>
      </c>
      <c r="G6" t="s">
        <v>901</v>
      </c>
      <c r="H6">
        <v>3</v>
      </c>
      <c r="I6" s="2">
        <v>3</v>
      </c>
      <c r="J6" t="s">
        <v>982</v>
      </c>
      <c r="K6">
        <v>4</v>
      </c>
      <c r="L6" s="2">
        <v>1</v>
      </c>
      <c r="M6" t="s">
        <v>983</v>
      </c>
      <c r="N6">
        <v>1</v>
      </c>
      <c r="O6" s="2">
        <v>10</v>
      </c>
      <c r="P6" t="str">
        <f>V6</f>
        <v>T-112691_Standard</v>
      </c>
      <c r="Q6">
        <f>X6</f>
        <v>1</v>
      </c>
      <c r="U6" s="12" t="s">
        <v>1011</v>
      </c>
      <c r="V6" s="12" t="s">
        <v>1012</v>
      </c>
      <c r="W6" s="12" t="s">
        <v>108</v>
      </c>
      <c r="X6" s="12">
        <v>1</v>
      </c>
      <c r="Y6" s="12" t="s">
        <v>603</v>
      </c>
      <c r="Z6" s="37">
        <v>3</v>
      </c>
      <c r="AA6" s="17" t="s">
        <v>131</v>
      </c>
      <c r="AB6" s="2">
        <f t="shared" si="0"/>
        <v>12</v>
      </c>
      <c r="AC6" s="37">
        <v>100</v>
      </c>
      <c r="AD6" s="37">
        <v>360</v>
      </c>
      <c r="AE6" s="32" t="s">
        <v>129</v>
      </c>
      <c r="AF6" s="8">
        <v>0.86399999999999999</v>
      </c>
      <c r="AG6" s="8">
        <f t="shared" si="1"/>
        <v>10.368</v>
      </c>
      <c r="AH6" s="8">
        <f t="shared" ref="AH6:AH15" si="4">Z6*AC6*AD6*8/1000000</f>
        <v>0.86399999999999999</v>
      </c>
      <c r="AI6" s="8">
        <f t="shared" si="2"/>
        <v>10.368</v>
      </c>
      <c r="AJ6" s="8">
        <f t="shared" si="3"/>
        <v>1</v>
      </c>
      <c r="AK6" s="8"/>
    </row>
    <row r="7" spans="1:43" x14ac:dyDescent="0.3">
      <c r="A7">
        <v>237</v>
      </c>
      <c r="B7">
        <v>6</v>
      </c>
      <c r="C7" s="2">
        <v>3</v>
      </c>
      <c r="D7" s="30" t="s">
        <v>613</v>
      </c>
      <c r="E7">
        <v>1</v>
      </c>
      <c r="F7" s="2" t="s">
        <v>460</v>
      </c>
      <c r="G7" t="s">
        <v>461</v>
      </c>
      <c r="H7">
        <v>3</v>
      </c>
      <c r="I7" s="2">
        <v>1</v>
      </c>
      <c r="J7" t="s">
        <v>462</v>
      </c>
      <c r="K7">
        <v>1</v>
      </c>
      <c r="L7" s="2">
        <v>1</v>
      </c>
      <c r="M7" t="s">
        <v>463</v>
      </c>
      <c r="N7">
        <v>1</v>
      </c>
      <c r="O7" s="2">
        <v>2</v>
      </c>
      <c r="P7" t="str">
        <f>V7</f>
        <v>T-114487_Standard</v>
      </c>
      <c r="Q7">
        <f>X7</f>
        <v>2</v>
      </c>
      <c r="U7" s="12" t="s">
        <v>466</v>
      </c>
      <c r="V7" s="12" t="s">
        <v>467</v>
      </c>
      <c r="W7" s="1" t="s">
        <v>108</v>
      </c>
      <c r="X7" s="1">
        <v>2</v>
      </c>
      <c r="Y7" s="1" t="s">
        <v>603</v>
      </c>
      <c r="Z7" s="37">
        <v>3</v>
      </c>
      <c r="AA7" s="1" t="s">
        <v>131</v>
      </c>
      <c r="AB7" s="2">
        <f t="shared" si="0"/>
        <v>6</v>
      </c>
      <c r="AC7" s="37">
        <v>141</v>
      </c>
      <c r="AD7" s="37">
        <v>901</v>
      </c>
      <c r="AE7" s="14" t="s">
        <v>129</v>
      </c>
      <c r="AF7" s="8">
        <v>2.9060000000000001</v>
      </c>
      <c r="AG7" s="8">
        <f t="shared" si="1"/>
        <v>17.436</v>
      </c>
      <c r="AH7" s="8">
        <f t="shared" si="4"/>
        <v>3.0489839999999999</v>
      </c>
      <c r="AI7" s="8">
        <f t="shared" si="2"/>
        <v>18.293903999999998</v>
      </c>
      <c r="AJ7" s="8">
        <f t="shared" si="3"/>
        <v>1.0492030282174809</v>
      </c>
      <c r="AK7" s="8"/>
      <c r="AL7" s="30">
        <v>6</v>
      </c>
      <c r="AN7" t="s">
        <v>655</v>
      </c>
      <c r="AQ7" s="30" t="s">
        <v>633</v>
      </c>
    </row>
    <row r="8" spans="1:43" x14ac:dyDescent="0.3">
      <c r="A8">
        <v>276</v>
      </c>
      <c r="B8">
        <v>7</v>
      </c>
      <c r="C8" s="2">
        <v>3</v>
      </c>
      <c r="D8" s="30" t="s">
        <v>613</v>
      </c>
      <c r="E8">
        <v>1</v>
      </c>
      <c r="F8" s="2" t="s">
        <v>547</v>
      </c>
      <c r="G8" t="s">
        <v>548</v>
      </c>
      <c r="H8">
        <v>1</v>
      </c>
      <c r="I8" s="2">
        <v>1</v>
      </c>
      <c r="J8" t="s">
        <v>549</v>
      </c>
      <c r="K8">
        <v>1</v>
      </c>
      <c r="L8" s="2">
        <v>1</v>
      </c>
      <c r="M8" t="s">
        <v>550</v>
      </c>
      <c r="N8">
        <v>1</v>
      </c>
      <c r="O8" s="2">
        <v>2</v>
      </c>
      <c r="P8" t="str">
        <f>V8</f>
        <v>T-114487_Standard</v>
      </c>
      <c r="Q8">
        <f>X8</f>
        <v>2</v>
      </c>
      <c r="U8" s="12" t="s">
        <v>552</v>
      </c>
      <c r="V8" s="12" t="s">
        <v>467</v>
      </c>
      <c r="W8" s="1" t="s">
        <v>108</v>
      </c>
      <c r="X8" s="1">
        <v>2</v>
      </c>
      <c r="Y8" s="1" t="s">
        <v>603</v>
      </c>
      <c r="Z8" s="37">
        <v>3</v>
      </c>
      <c r="AA8" s="1" t="s">
        <v>131</v>
      </c>
      <c r="AB8" s="2">
        <f t="shared" si="0"/>
        <v>2</v>
      </c>
      <c r="AC8" s="37">
        <v>141</v>
      </c>
      <c r="AD8" s="37">
        <v>901</v>
      </c>
      <c r="AE8" s="14" t="s">
        <v>129</v>
      </c>
      <c r="AF8" s="8">
        <v>2.9060000000000001</v>
      </c>
      <c r="AG8" s="8">
        <f t="shared" si="1"/>
        <v>5.8120000000000003</v>
      </c>
      <c r="AH8" s="8">
        <f t="shared" si="4"/>
        <v>3.0489839999999999</v>
      </c>
      <c r="AI8" s="8">
        <f t="shared" si="2"/>
        <v>6.0979679999999998</v>
      </c>
      <c r="AJ8" s="8">
        <f t="shared" si="3"/>
        <v>1.0492030282174809</v>
      </c>
      <c r="AK8" s="8"/>
      <c r="AL8" s="30">
        <v>6</v>
      </c>
      <c r="AN8" t="s">
        <v>655</v>
      </c>
      <c r="AQ8" s="30" t="s">
        <v>633</v>
      </c>
    </row>
    <row r="9" spans="1:43" x14ac:dyDescent="0.3">
      <c r="A9">
        <v>408</v>
      </c>
      <c r="B9">
        <v>8</v>
      </c>
      <c r="C9" s="2">
        <v>4</v>
      </c>
      <c r="D9" s="30" t="s">
        <v>894</v>
      </c>
      <c r="E9">
        <v>1</v>
      </c>
      <c r="F9" s="2">
        <v>3</v>
      </c>
      <c r="G9" t="s">
        <v>747</v>
      </c>
      <c r="H9">
        <v>3</v>
      </c>
      <c r="I9" s="2">
        <v>2</v>
      </c>
      <c r="J9" t="s">
        <v>461</v>
      </c>
      <c r="K9">
        <v>1</v>
      </c>
      <c r="L9" s="2">
        <v>1</v>
      </c>
      <c r="M9" t="s">
        <v>462</v>
      </c>
      <c r="N9">
        <v>1</v>
      </c>
      <c r="O9" s="2">
        <v>1</v>
      </c>
      <c r="P9" t="s">
        <v>463</v>
      </c>
      <c r="Q9">
        <v>1</v>
      </c>
      <c r="R9" s="2">
        <v>2</v>
      </c>
      <c r="S9" t="str">
        <f>V9</f>
        <v>T-114487_Standard</v>
      </c>
      <c r="T9">
        <f>X9</f>
        <v>2</v>
      </c>
      <c r="U9" s="1" t="s">
        <v>839</v>
      </c>
      <c r="V9" s="1" t="s">
        <v>467</v>
      </c>
      <c r="W9" s="1" t="s">
        <v>108</v>
      </c>
      <c r="X9" s="1">
        <v>2</v>
      </c>
      <c r="Y9" s="12"/>
      <c r="Z9" s="37">
        <v>3</v>
      </c>
      <c r="AA9" s="17" t="s">
        <v>131</v>
      </c>
      <c r="AB9" s="2">
        <f t="shared" si="0"/>
        <v>3</v>
      </c>
      <c r="AC9" s="37">
        <v>141</v>
      </c>
      <c r="AD9" s="37">
        <v>901</v>
      </c>
      <c r="AE9" s="32" t="s">
        <v>129</v>
      </c>
      <c r="AF9" s="8">
        <v>2.9060000000000001</v>
      </c>
      <c r="AG9" s="8">
        <f t="shared" si="1"/>
        <v>8.718</v>
      </c>
      <c r="AH9" s="8">
        <f t="shared" si="4"/>
        <v>3.0489839999999999</v>
      </c>
      <c r="AI9" s="8">
        <f t="shared" si="2"/>
        <v>9.1469519999999989</v>
      </c>
      <c r="AJ9" s="8">
        <f t="shared" si="3"/>
        <v>1.0492030282174809</v>
      </c>
      <c r="AK9" s="8"/>
      <c r="AL9" s="30">
        <v>6</v>
      </c>
      <c r="AN9" t="s">
        <v>655</v>
      </c>
      <c r="AQ9" s="30" t="s">
        <v>633</v>
      </c>
    </row>
    <row r="10" spans="1:43" x14ac:dyDescent="0.3">
      <c r="A10">
        <v>471</v>
      </c>
      <c r="B10">
        <v>9</v>
      </c>
      <c r="C10" s="2">
        <v>5</v>
      </c>
      <c r="D10" s="30" t="s">
        <v>1040</v>
      </c>
      <c r="E10">
        <v>1</v>
      </c>
      <c r="F10" s="2">
        <v>1</v>
      </c>
      <c r="G10" t="s">
        <v>901</v>
      </c>
      <c r="H10">
        <v>3</v>
      </c>
      <c r="I10" s="2">
        <v>2</v>
      </c>
      <c r="J10" t="s">
        <v>461</v>
      </c>
      <c r="K10">
        <v>1</v>
      </c>
      <c r="L10" s="2">
        <v>1</v>
      </c>
      <c r="M10" t="s">
        <v>462</v>
      </c>
      <c r="N10">
        <v>1</v>
      </c>
      <c r="O10" s="2">
        <v>1</v>
      </c>
      <c r="P10" t="s">
        <v>463</v>
      </c>
      <c r="Q10">
        <v>1</v>
      </c>
      <c r="R10" s="2">
        <v>2</v>
      </c>
      <c r="S10" t="str">
        <f>V10</f>
        <v>T-114487_Standard</v>
      </c>
      <c r="T10">
        <f>X10</f>
        <v>2</v>
      </c>
      <c r="U10" s="12" t="s">
        <v>948</v>
      </c>
      <c r="V10" s="12" t="s">
        <v>467</v>
      </c>
      <c r="W10" s="12" t="s">
        <v>108</v>
      </c>
      <c r="X10" s="12">
        <v>2</v>
      </c>
      <c r="Y10" s="12"/>
      <c r="Z10" s="37">
        <v>3</v>
      </c>
      <c r="AA10" s="17" t="s">
        <v>131</v>
      </c>
      <c r="AB10" s="2">
        <f t="shared" si="0"/>
        <v>3</v>
      </c>
      <c r="AC10" s="37">
        <v>141</v>
      </c>
      <c r="AD10" s="37">
        <v>901</v>
      </c>
      <c r="AE10" s="32" t="s">
        <v>129</v>
      </c>
      <c r="AF10" s="8">
        <v>2.9060000000000001</v>
      </c>
      <c r="AG10" s="8">
        <f t="shared" si="1"/>
        <v>8.718</v>
      </c>
      <c r="AH10" s="8">
        <f t="shared" si="4"/>
        <v>3.0489839999999999</v>
      </c>
      <c r="AI10" s="8">
        <f t="shared" si="2"/>
        <v>9.1469519999999989</v>
      </c>
      <c r="AJ10" s="8">
        <f t="shared" si="3"/>
        <v>1.0492030282174809</v>
      </c>
      <c r="AK10" s="8"/>
      <c r="AL10" s="30">
        <v>6</v>
      </c>
      <c r="AN10" t="s">
        <v>655</v>
      </c>
      <c r="AQ10" s="30" t="s">
        <v>633</v>
      </c>
    </row>
    <row r="11" spans="1:43" x14ac:dyDescent="0.3">
      <c r="A11">
        <v>236</v>
      </c>
      <c r="B11">
        <v>10</v>
      </c>
      <c r="C11" s="2">
        <v>3</v>
      </c>
      <c r="D11" s="30" t="s">
        <v>613</v>
      </c>
      <c r="E11">
        <v>1</v>
      </c>
      <c r="F11" s="2" t="s">
        <v>460</v>
      </c>
      <c r="G11" t="s">
        <v>461</v>
      </c>
      <c r="H11">
        <v>3</v>
      </c>
      <c r="I11" s="2">
        <v>1</v>
      </c>
      <c r="J11" t="s">
        <v>462</v>
      </c>
      <c r="K11">
        <v>1</v>
      </c>
      <c r="L11" s="2">
        <v>1</v>
      </c>
      <c r="M11" t="s">
        <v>463</v>
      </c>
      <c r="N11">
        <v>1</v>
      </c>
      <c r="O11" s="2">
        <v>1</v>
      </c>
      <c r="P11" t="str">
        <f>V11</f>
        <v>T-114486_Standard</v>
      </c>
      <c r="Q11">
        <f>X11</f>
        <v>2</v>
      </c>
      <c r="U11" s="12" t="s">
        <v>464</v>
      </c>
      <c r="V11" s="12" t="s">
        <v>465</v>
      </c>
      <c r="W11" s="1" t="s">
        <v>108</v>
      </c>
      <c r="X11" s="1">
        <v>2</v>
      </c>
      <c r="Y11" s="1" t="s">
        <v>603</v>
      </c>
      <c r="Z11" s="37">
        <v>3</v>
      </c>
      <c r="AA11" s="1" t="s">
        <v>131</v>
      </c>
      <c r="AB11" s="2">
        <f t="shared" si="0"/>
        <v>6</v>
      </c>
      <c r="AC11" s="37">
        <v>141</v>
      </c>
      <c r="AD11" s="37">
        <v>931</v>
      </c>
      <c r="AE11" s="14" t="s">
        <v>129</v>
      </c>
      <c r="AF11" s="8">
        <v>3.0209999999999999</v>
      </c>
      <c r="AG11" s="8">
        <f t="shared" si="1"/>
        <v>18.125999999999998</v>
      </c>
      <c r="AH11" s="8">
        <f t="shared" si="4"/>
        <v>3.1505040000000002</v>
      </c>
      <c r="AI11" s="8">
        <f t="shared" si="2"/>
        <v>18.903024000000002</v>
      </c>
      <c r="AJ11" s="8">
        <f t="shared" si="3"/>
        <v>1.0428679245283021</v>
      </c>
      <c r="AK11" s="8"/>
      <c r="AL11" s="30">
        <v>6</v>
      </c>
    </row>
    <row r="12" spans="1:43" x14ac:dyDescent="0.3">
      <c r="A12">
        <v>275</v>
      </c>
      <c r="B12">
        <v>11</v>
      </c>
      <c r="C12" s="2">
        <v>3</v>
      </c>
      <c r="D12" s="30" t="s">
        <v>613</v>
      </c>
      <c r="E12">
        <v>1</v>
      </c>
      <c r="F12" s="2" t="s">
        <v>547</v>
      </c>
      <c r="G12" t="s">
        <v>548</v>
      </c>
      <c r="H12">
        <v>1</v>
      </c>
      <c r="I12" s="2">
        <v>1</v>
      </c>
      <c r="J12" t="s">
        <v>549</v>
      </c>
      <c r="K12">
        <v>1</v>
      </c>
      <c r="L12" s="2">
        <v>1</v>
      </c>
      <c r="M12" t="s">
        <v>550</v>
      </c>
      <c r="N12">
        <v>1</v>
      </c>
      <c r="O12" s="2">
        <v>1</v>
      </c>
      <c r="P12" t="str">
        <f>V12</f>
        <v>T-114486_Standard</v>
      </c>
      <c r="Q12">
        <f>X12</f>
        <v>2</v>
      </c>
      <c r="U12" s="12" t="s">
        <v>551</v>
      </c>
      <c r="V12" s="12" t="s">
        <v>465</v>
      </c>
      <c r="W12" s="1" t="s">
        <v>108</v>
      </c>
      <c r="X12" s="1">
        <v>2</v>
      </c>
      <c r="Y12" s="1" t="s">
        <v>603</v>
      </c>
      <c r="Z12" s="37">
        <v>3</v>
      </c>
      <c r="AA12" s="1" t="s">
        <v>131</v>
      </c>
      <c r="AB12" s="2">
        <f t="shared" si="0"/>
        <v>2</v>
      </c>
      <c r="AC12" s="37">
        <v>141</v>
      </c>
      <c r="AD12" s="37">
        <v>931</v>
      </c>
      <c r="AE12" s="14" t="s">
        <v>129</v>
      </c>
      <c r="AF12" s="8">
        <v>3.0209999999999999</v>
      </c>
      <c r="AG12" s="8">
        <f t="shared" si="1"/>
        <v>6.0419999999999998</v>
      </c>
      <c r="AH12" s="8">
        <f t="shared" si="4"/>
        <v>3.1505040000000002</v>
      </c>
      <c r="AI12" s="8">
        <f t="shared" si="2"/>
        <v>6.3010080000000004</v>
      </c>
      <c r="AJ12" s="8">
        <f t="shared" si="3"/>
        <v>1.0428679245283019</v>
      </c>
      <c r="AK12" s="8"/>
      <c r="AL12" s="30">
        <v>6</v>
      </c>
    </row>
    <row r="13" spans="1:43" x14ac:dyDescent="0.3">
      <c r="A13">
        <v>407</v>
      </c>
      <c r="B13">
        <v>12</v>
      </c>
      <c r="C13" s="2">
        <v>4</v>
      </c>
      <c r="D13" s="30" t="s">
        <v>894</v>
      </c>
      <c r="E13">
        <v>1</v>
      </c>
      <c r="F13" s="2">
        <v>3</v>
      </c>
      <c r="G13" t="s">
        <v>747</v>
      </c>
      <c r="H13">
        <v>3</v>
      </c>
      <c r="I13" s="2">
        <v>2</v>
      </c>
      <c r="J13" t="s">
        <v>461</v>
      </c>
      <c r="K13">
        <v>1</v>
      </c>
      <c r="L13" s="2">
        <v>1</v>
      </c>
      <c r="M13" t="s">
        <v>462</v>
      </c>
      <c r="N13">
        <v>1</v>
      </c>
      <c r="O13" s="2">
        <v>1</v>
      </c>
      <c r="P13" t="s">
        <v>463</v>
      </c>
      <c r="Q13">
        <v>1</v>
      </c>
      <c r="R13" s="2">
        <v>1</v>
      </c>
      <c r="S13" t="str">
        <f>V13</f>
        <v>T-114486_Standard</v>
      </c>
      <c r="T13">
        <f>X13</f>
        <v>2</v>
      </c>
      <c r="U13" s="1" t="s">
        <v>838</v>
      </c>
      <c r="V13" s="1" t="s">
        <v>465</v>
      </c>
      <c r="W13" s="1" t="s">
        <v>108</v>
      </c>
      <c r="X13" s="1">
        <v>2</v>
      </c>
      <c r="Y13" s="12"/>
      <c r="Z13" s="37">
        <v>3</v>
      </c>
      <c r="AA13" s="17" t="s">
        <v>131</v>
      </c>
      <c r="AB13" s="2">
        <f t="shared" si="0"/>
        <v>3</v>
      </c>
      <c r="AC13" s="37">
        <v>141</v>
      </c>
      <c r="AD13" s="37">
        <v>931</v>
      </c>
      <c r="AE13" s="32" t="s">
        <v>129</v>
      </c>
      <c r="AF13" s="8">
        <v>3.0209999999999999</v>
      </c>
      <c r="AG13" s="8">
        <f t="shared" si="1"/>
        <v>9.0629999999999988</v>
      </c>
      <c r="AH13" s="8">
        <f t="shared" si="4"/>
        <v>3.1505040000000002</v>
      </c>
      <c r="AI13" s="8">
        <f t="shared" si="2"/>
        <v>9.451512000000001</v>
      </c>
      <c r="AJ13" s="8">
        <f t="shared" si="3"/>
        <v>1.0428679245283021</v>
      </c>
      <c r="AK13" s="8"/>
      <c r="AL13" s="30">
        <v>6</v>
      </c>
    </row>
    <row r="14" spans="1:43" x14ac:dyDescent="0.3">
      <c r="A14">
        <v>470</v>
      </c>
      <c r="B14">
        <v>13</v>
      </c>
      <c r="C14" s="2">
        <v>5</v>
      </c>
      <c r="D14" s="30" t="s">
        <v>1040</v>
      </c>
      <c r="E14">
        <v>1</v>
      </c>
      <c r="F14" s="2">
        <v>1</v>
      </c>
      <c r="G14" t="s">
        <v>901</v>
      </c>
      <c r="H14">
        <v>3</v>
      </c>
      <c r="I14" s="2">
        <v>2</v>
      </c>
      <c r="J14" t="s">
        <v>461</v>
      </c>
      <c r="K14">
        <v>1</v>
      </c>
      <c r="L14" s="2">
        <v>1</v>
      </c>
      <c r="M14" t="s">
        <v>462</v>
      </c>
      <c r="N14">
        <v>1</v>
      </c>
      <c r="O14" s="2">
        <v>1</v>
      </c>
      <c r="P14" t="s">
        <v>463</v>
      </c>
      <c r="Q14">
        <v>1</v>
      </c>
      <c r="R14" s="2">
        <v>1</v>
      </c>
      <c r="S14" t="str">
        <f>V14</f>
        <v>T-114486_Standard</v>
      </c>
      <c r="T14">
        <f>X14</f>
        <v>2</v>
      </c>
      <c r="U14" s="12" t="s">
        <v>947</v>
      </c>
      <c r="V14" s="12" t="s">
        <v>465</v>
      </c>
      <c r="W14" s="12" t="s">
        <v>108</v>
      </c>
      <c r="X14" s="12">
        <v>2</v>
      </c>
      <c r="Y14" s="12"/>
      <c r="Z14" s="37">
        <v>3</v>
      </c>
      <c r="AA14" s="17" t="s">
        <v>131</v>
      </c>
      <c r="AB14" s="2">
        <f t="shared" si="0"/>
        <v>3</v>
      </c>
      <c r="AC14" s="37">
        <v>141</v>
      </c>
      <c r="AD14" s="37">
        <v>931</v>
      </c>
      <c r="AE14" s="32" t="s">
        <v>129</v>
      </c>
      <c r="AF14" s="8">
        <v>3.0209999999999999</v>
      </c>
      <c r="AG14" s="8">
        <f t="shared" si="1"/>
        <v>9.0629999999999988</v>
      </c>
      <c r="AH14" s="8">
        <f t="shared" si="4"/>
        <v>3.1505040000000002</v>
      </c>
      <c r="AI14" s="8">
        <f t="shared" si="2"/>
        <v>9.451512000000001</v>
      </c>
      <c r="AJ14" s="8">
        <f t="shared" si="3"/>
        <v>1.0428679245283021</v>
      </c>
      <c r="AK14" s="8"/>
      <c r="AL14" s="30">
        <v>6</v>
      </c>
    </row>
    <row r="15" spans="1:43" x14ac:dyDescent="0.3">
      <c r="A15">
        <v>519</v>
      </c>
      <c r="B15">
        <v>14</v>
      </c>
      <c r="C15" s="2">
        <v>5</v>
      </c>
      <c r="D15" s="30" t="s">
        <v>1040</v>
      </c>
      <c r="E15">
        <v>1</v>
      </c>
      <c r="F15" s="2">
        <v>1</v>
      </c>
      <c r="G15" t="s">
        <v>901</v>
      </c>
      <c r="H15">
        <v>3</v>
      </c>
      <c r="I15" s="2">
        <v>3</v>
      </c>
      <c r="J15" t="s">
        <v>982</v>
      </c>
      <c r="K15">
        <v>4</v>
      </c>
      <c r="L15" s="2">
        <v>2</v>
      </c>
      <c r="M15" t="str">
        <f>V15</f>
        <v>T-112685_Standard</v>
      </c>
      <c r="N15">
        <f>X15</f>
        <v>1</v>
      </c>
      <c r="U15" s="12" t="s">
        <v>22</v>
      </c>
      <c r="V15" s="12" t="s">
        <v>1013</v>
      </c>
      <c r="W15" s="12" t="s">
        <v>108</v>
      </c>
      <c r="X15" s="12">
        <v>1</v>
      </c>
      <c r="Y15" s="12" t="s">
        <v>603</v>
      </c>
      <c r="Z15" s="37">
        <v>3</v>
      </c>
      <c r="AA15" s="17" t="s">
        <v>131</v>
      </c>
      <c r="AB15" s="2">
        <f t="shared" si="0"/>
        <v>12</v>
      </c>
      <c r="AC15" s="37">
        <v>728</v>
      </c>
      <c r="AD15" s="37">
        <v>2207</v>
      </c>
      <c r="AE15" s="32" t="s">
        <v>129</v>
      </c>
      <c r="AF15" s="8">
        <v>38.561999999999998</v>
      </c>
      <c r="AG15" s="8">
        <f t="shared" si="1"/>
        <v>462.74399999999997</v>
      </c>
      <c r="AH15" s="8">
        <f t="shared" si="4"/>
        <v>38.560704000000001</v>
      </c>
      <c r="AI15" s="8">
        <f t="shared" si="2"/>
        <v>462.72844800000001</v>
      </c>
      <c r="AJ15" s="8">
        <f t="shared" si="3"/>
        <v>0.99996639178465851</v>
      </c>
      <c r="AK15" s="8"/>
      <c r="AP15" s="30" t="s">
        <v>657</v>
      </c>
      <c r="AQ15" s="30" t="s">
        <v>1014</v>
      </c>
    </row>
    <row r="16" spans="1:43" x14ac:dyDescent="0.3">
      <c r="D16" s="30"/>
      <c r="U16" s="12"/>
      <c r="V16" s="12"/>
      <c r="W16" s="12"/>
      <c r="X16" s="12"/>
      <c r="Y16" s="12"/>
      <c r="Z16" s="37"/>
      <c r="AA16" s="17"/>
      <c r="AC16" s="37"/>
      <c r="AD16" s="37"/>
      <c r="AE16" s="32"/>
      <c r="AF16" s="8"/>
      <c r="AG16" s="8"/>
      <c r="AH16" s="8"/>
      <c r="AI16" s="8"/>
      <c r="AJ16" s="8"/>
      <c r="AK16" s="8"/>
      <c r="AP16" s="30"/>
      <c r="AQ16" s="30"/>
    </row>
    <row r="17" spans="1:38" x14ac:dyDescent="0.3">
      <c r="A17">
        <v>34</v>
      </c>
      <c r="B17">
        <v>35</v>
      </c>
      <c r="C17" s="2">
        <v>1</v>
      </c>
      <c r="D17" t="s">
        <v>113</v>
      </c>
      <c r="E17">
        <v>1</v>
      </c>
      <c r="F17" s="2">
        <v>4</v>
      </c>
      <c r="G17" t="s">
        <v>84</v>
      </c>
      <c r="H17">
        <v>2</v>
      </c>
      <c r="I17" s="2">
        <v>2</v>
      </c>
      <c r="J17" t="str">
        <f>V17</f>
        <v>T-113027_2</v>
      </c>
      <c r="K17">
        <f>X17</f>
        <v>4</v>
      </c>
      <c r="U17" s="12" t="s">
        <v>430</v>
      </c>
      <c r="V17" s="12" t="s">
        <v>431</v>
      </c>
      <c r="W17" s="1" t="s">
        <v>108</v>
      </c>
      <c r="X17" s="1">
        <v>4</v>
      </c>
      <c r="Y17" s="1" t="s">
        <v>599</v>
      </c>
      <c r="Z17" s="37">
        <v>4</v>
      </c>
      <c r="AA17" s="1" t="s">
        <v>131</v>
      </c>
      <c r="AB17" s="2">
        <f t="shared" ref="AB17:AB27" si="5">PRODUCT(E17,H17,K17,N17,Q17)</f>
        <v>8</v>
      </c>
      <c r="AC17" s="37">
        <v>79</v>
      </c>
      <c r="AD17" s="37">
        <v>2705</v>
      </c>
      <c r="AE17" s="14" t="s">
        <v>129</v>
      </c>
      <c r="AF17" s="8">
        <v>21.873999999999999</v>
      </c>
      <c r="AG17" s="8">
        <f t="shared" ref="AG17:AG62" si="6">AF17*AB17</f>
        <v>174.99199999999999</v>
      </c>
      <c r="AH17" s="8">
        <f t="shared" ref="AH17:AH62" si="7">Z17*AC17*AD17*8/1000000</f>
        <v>6.8382399999999999</v>
      </c>
      <c r="AI17" s="8">
        <f t="shared" ref="AI17:AI62" si="8">AH17*AB17</f>
        <v>54.705919999999999</v>
      </c>
      <c r="AJ17" s="8">
        <f t="shared" ref="AJ17:AJ62" si="9">AI17/AG17</f>
        <v>0.31261954832220901</v>
      </c>
      <c r="AK17" s="8"/>
    </row>
    <row r="18" spans="1:38" x14ac:dyDescent="0.3">
      <c r="A18">
        <v>117</v>
      </c>
      <c r="B18">
        <v>57</v>
      </c>
      <c r="C18" s="2">
        <v>2</v>
      </c>
      <c r="D18" s="30" t="s">
        <v>320</v>
      </c>
      <c r="E18">
        <v>1</v>
      </c>
      <c r="F18" s="2">
        <v>9</v>
      </c>
      <c r="G18" t="s">
        <v>228</v>
      </c>
      <c r="H18">
        <v>1</v>
      </c>
      <c r="I18" s="2">
        <v>1</v>
      </c>
      <c r="J18" t="str">
        <f>V18</f>
        <v>T-113027_2</v>
      </c>
      <c r="K18">
        <f>X18</f>
        <v>4</v>
      </c>
      <c r="L18"/>
      <c r="U18" s="12" t="s">
        <v>430</v>
      </c>
      <c r="V18" s="12" t="s">
        <v>431</v>
      </c>
      <c r="W18" s="1" t="s">
        <v>108</v>
      </c>
      <c r="X18" s="1">
        <v>4</v>
      </c>
      <c r="Y18" s="1" t="s">
        <v>599</v>
      </c>
      <c r="Z18" s="37">
        <v>4</v>
      </c>
      <c r="AA18" s="1" t="s">
        <v>131</v>
      </c>
      <c r="AB18" s="2">
        <f t="shared" si="5"/>
        <v>4</v>
      </c>
      <c r="AC18" s="37">
        <v>79</v>
      </c>
      <c r="AD18" s="37">
        <v>5980</v>
      </c>
      <c r="AE18" s="14" t="s">
        <v>129</v>
      </c>
      <c r="AF18" s="8">
        <v>21.873999999999999</v>
      </c>
      <c r="AG18" s="8">
        <f t="shared" si="6"/>
        <v>87.495999999999995</v>
      </c>
      <c r="AH18" s="8">
        <f t="shared" si="7"/>
        <v>15.11744</v>
      </c>
      <c r="AI18" s="8">
        <f t="shared" si="8"/>
        <v>60.469760000000001</v>
      </c>
      <c r="AJ18" s="8">
        <f t="shared" si="9"/>
        <v>0.691114565237268</v>
      </c>
      <c r="AK18" s="8"/>
    </row>
    <row r="19" spans="1:38" x14ac:dyDescent="0.3">
      <c r="A19">
        <v>220</v>
      </c>
      <c r="B19">
        <v>15</v>
      </c>
      <c r="C19" s="2">
        <v>3</v>
      </c>
      <c r="D19" s="30" t="s">
        <v>613</v>
      </c>
      <c r="E19">
        <v>1</v>
      </c>
      <c r="F19" s="2" t="str">
        <f>U19</f>
        <v>12.5</v>
      </c>
      <c r="G19" t="str">
        <f>V19</f>
        <v>T-113605_Standard</v>
      </c>
      <c r="H19">
        <f>X19</f>
        <v>20</v>
      </c>
      <c r="U19" s="12" t="s">
        <v>396</v>
      </c>
      <c r="V19" s="12" t="s">
        <v>397</v>
      </c>
      <c r="W19" s="1" t="s">
        <v>108</v>
      </c>
      <c r="X19" s="1">
        <v>20</v>
      </c>
      <c r="Y19" s="1" t="s">
        <v>599</v>
      </c>
      <c r="Z19" s="37">
        <v>4</v>
      </c>
      <c r="AA19" s="1" t="s">
        <v>131</v>
      </c>
      <c r="AB19" s="2">
        <f t="shared" si="5"/>
        <v>20</v>
      </c>
      <c r="AC19" s="37">
        <v>256</v>
      </c>
      <c r="AD19" s="37">
        <v>280</v>
      </c>
      <c r="AE19" s="14" t="s">
        <v>129</v>
      </c>
      <c r="AF19" s="8">
        <v>2.3010000000000002</v>
      </c>
      <c r="AG19" s="8">
        <f t="shared" si="6"/>
        <v>46.02</v>
      </c>
      <c r="AH19" s="8">
        <f t="shared" si="7"/>
        <v>2.2937599999999998</v>
      </c>
      <c r="AI19" s="8">
        <f t="shared" si="8"/>
        <v>45.875199999999992</v>
      </c>
      <c r="AJ19" s="8">
        <f t="shared" si="9"/>
        <v>0.99685354193828746</v>
      </c>
      <c r="AK19" s="8"/>
      <c r="AL19" s="30">
        <v>2</v>
      </c>
    </row>
    <row r="20" spans="1:38" x14ac:dyDescent="0.3">
      <c r="A20">
        <v>220</v>
      </c>
      <c r="B20">
        <v>15</v>
      </c>
      <c r="C20" s="2">
        <v>3</v>
      </c>
      <c r="D20" s="30" t="s">
        <v>613</v>
      </c>
      <c r="E20">
        <v>1</v>
      </c>
      <c r="F20" s="2" t="str">
        <f>U20</f>
        <v>13.5</v>
      </c>
      <c r="G20" t="str">
        <f>V20</f>
        <v>T-113605_Standard</v>
      </c>
      <c r="H20">
        <f>X20</f>
        <v>10</v>
      </c>
      <c r="U20" s="12" t="s">
        <v>419</v>
      </c>
      <c r="V20" s="12" t="s">
        <v>397</v>
      </c>
      <c r="W20" s="1" t="s">
        <v>108</v>
      </c>
      <c r="X20" s="1">
        <v>10</v>
      </c>
      <c r="Y20" s="1" t="s">
        <v>599</v>
      </c>
      <c r="Z20" s="37">
        <v>4</v>
      </c>
      <c r="AA20" s="1" t="s">
        <v>131</v>
      </c>
      <c r="AB20" s="2">
        <f t="shared" si="5"/>
        <v>10</v>
      </c>
      <c r="AC20" s="37">
        <v>256</v>
      </c>
      <c r="AD20" s="37">
        <v>280</v>
      </c>
      <c r="AE20" s="14" t="s">
        <v>129</v>
      </c>
      <c r="AF20" s="8">
        <v>2.3010000000000002</v>
      </c>
      <c r="AG20" s="8">
        <f t="shared" si="6"/>
        <v>23.01</v>
      </c>
      <c r="AH20" s="8">
        <f t="shared" si="7"/>
        <v>2.2937599999999998</v>
      </c>
      <c r="AI20" s="8">
        <f t="shared" si="8"/>
        <v>22.937599999999996</v>
      </c>
      <c r="AJ20" s="8">
        <f t="shared" si="9"/>
        <v>0.99685354193828746</v>
      </c>
      <c r="AK20" s="8"/>
      <c r="AL20" s="30">
        <v>2</v>
      </c>
    </row>
    <row r="21" spans="1:38" x14ac:dyDescent="0.3">
      <c r="A21">
        <v>201</v>
      </c>
      <c r="B21">
        <v>16</v>
      </c>
      <c r="C21" s="2">
        <v>3</v>
      </c>
      <c r="D21" s="30" t="s">
        <v>613</v>
      </c>
      <c r="E21">
        <v>1</v>
      </c>
      <c r="F21" s="2" t="s">
        <v>386</v>
      </c>
      <c r="G21" t="s">
        <v>387</v>
      </c>
      <c r="H21">
        <v>2</v>
      </c>
      <c r="I21" s="2">
        <v>5</v>
      </c>
      <c r="J21" t="str">
        <f t="shared" ref="J21:J34" si="10">V21</f>
        <v>T-112684_Standard</v>
      </c>
      <c r="K21">
        <f t="shared" ref="K21:K34" si="11">X21</f>
        <v>2</v>
      </c>
      <c r="M21" t="str">
        <f>V21</f>
        <v>T-112684_Standard</v>
      </c>
      <c r="N21">
        <f>X21</f>
        <v>2</v>
      </c>
      <c r="U21" s="12" t="s">
        <v>28</v>
      </c>
      <c r="V21" s="12" t="s">
        <v>1026</v>
      </c>
      <c r="W21" s="12" t="s">
        <v>108</v>
      </c>
      <c r="X21" s="12">
        <v>2</v>
      </c>
      <c r="Y21" s="12" t="s">
        <v>599</v>
      </c>
      <c r="Z21" s="37">
        <v>4</v>
      </c>
      <c r="AA21" s="17" t="s">
        <v>131</v>
      </c>
      <c r="AB21" s="2">
        <f t="shared" si="5"/>
        <v>8</v>
      </c>
      <c r="AC21" s="37">
        <v>260</v>
      </c>
      <c r="AD21" s="37">
        <v>520</v>
      </c>
      <c r="AE21" s="32" t="s">
        <v>129</v>
      </c>
      <c r="AF21" s="8">
        <v>1.4870000000000001</v>
      </c>
      <c r="AG21" s="8">
        <f t="shared" si="6"/>
        <v>11.896000000000001</v>
      </c>
      <c r="AH21" s="8">
        <f t="shared" si="7"/>
        <v>4.3263999999999996</v>
      </c>
      <c r="AI21" s="8">
        <f t="shared" si="8"/>
        <v>34.611199999999997</v>
      </c>
      <c r="AJ21" s="8">
        <f t="shared" si="9"/>
        <v>2.9094821788836578</v>
      </c>
      <c r="AK21" s="8"/>
    </row>
    <row r="22" spans="1:38" x14ac:dyDescent="0.3">
      <c r="A22">
        <v>65</v>
      </c>
      <c r="B22">
        <v>48</v>
      </c>
      <c r="C22" s="2">
        <v>2</v>
      </c>
      <c r="D22" s="30" t="s">
        <v>320</v>
      </c>
      <c r="E22">
        <v>1</v>
      </c>
      <c r="F22" s="2">
        <v>2</v>
      </c>
      <c r="G22" t="s">
        <v>158</v>
      </c>
      <c r="H22">
        <v>1</v>
      </c>
      <c r="I22" s="2">
        <v>1</v>
      </c>
      <c r="J22" t="str">
        <f t="shared" si="10"/>
        <v>T-115080_Sheet 1</v>
      </c>
      <c r="K22">
        <f t="shared" si="11"/>
        <v>1</v>
      </c>
      <c r="L22"/>
      <c r="M22" t="s">
        <v>749</v>
      </c>
      <c r="N22">
        <v>2</v>
      </c>
      <c r="O22" s="2">
        <v>1</v>
      </c>
      <c r="P22" t="str">
        <f t="shared" ref="P22:P29" si="12">V22</f>
        <v>T-115080_Sheet 1</v>
      </c>
      <c r="Q22">
        <f t="shared" ref="Q22:Q29" si="13">X22</f>
        <v>1</v>
      </c>
      <c r="U22" s="1" t="s">
        <v>750</v>
      </c>
      <c r="V22" s="1" t="s">
        <v>751</v>
      </c>
      <c r="W22" s="1" t="s">
        <v>108</v>
      </c>
      <c r="X22" s="1">
        <v>1</v>
      </c>
      <c r="Y22" s="1" t="s">
        <v>599</v>
      </c>
      <c r="Z22" s="38">
        <v>4</v>
      </c>
      <c r="AA22" s="1" t="s">
        <v>131</v>
      </c>
      <c r="AB22" s="2">
        <f t="shared" si="5"/>
        <v>2</v>
      </c>
      <c r="AC22" s="38">
        <v>916</v>
      </c>
      <c r="AD22" s="38">
        <v>3824</v>
      </c>
      <c r="AE22" s="14" t="s">
        <v>129</v>
      </c>
      <c r="AF22" s="8">
        <v>103.105</v>
      </c>
      <c r="AG22" s="8">
        <f t="shared" si="6"/>
        <v>206.21</v>
      </c>
      <c r="AH22" s="8">
        <f t="shared" si="7"/>
        <v>112.089088</v>
      </c>
      <c r="AI22" s="8">
        <f t="shared" si="8"/>
        <v>224.17817600000001</v>
      </c>
      <c r="AJ22" s="8">
        <f t="shared" si="9"/>
        <v>1.0871353280636245</v>
      </c>
      <c r="AK22" s="8"/>
      <c r="AL22" s="30">
        <v>2</v>
      </c>
    </row>
    <row r="23" spans="1:38" x14ac:dyDescent="0.3">
      <c r="A23">
        <v>37</v>
      </c>
      <c r="B23">
        <v>39</v>
      </c>
      <c r="C23" s="2">
        <v>1</v>
      </c>
      <c r="D23" t="s">
        <v>113</v>
      </c>
      <c r="E23">
        <v>1</v>
      </c>
      <c r="F23" s="2">
        <v>4</v>
      </c>
      <c r="G23" t="s">
        <v>84</v>
      </c>
      <c r="H23">
        <v>2</v>
      </c>
      <c r="I23" s="2">
        <v>5</v>
      </c>
      <c r="J23" t="str">
        <f t="shared" si="10"/>
        <v>T-115080_Sheet 2</v>
      </c>
      <c r="K23">
        <f t="shared" si="11"/>
        <v>1</v>
      </c>
      <c r="M23" t="s">
        <v>749</v>
      </c>
      <c r="N23">
        <v>2</v>
      </c>
      <c r="O23" s="2">
        <v>2</v>
      </c>
      <c r="P23" t="str">
        <f t="shared" si="12"/>
        <v>T-115080_Sheet 2</v>
      </c>
      <c r="Q23">
        <f t="shared" si="13"/>
        <v>1</v>
      </c>
      <c r="U23" s="1" t="s">
        <v>752</v>
      </c>
      <c r="V23" s="1" t="s">
        <v>753</v>
      </c>
      <c r="W23" s="1" t="s">
        <v>108</v>
      </c>
      <c r="X23" s="1">
        <v>1</v>
      </c>
      <c r="Y23" s="1" t="s">
        <v>599</v>
      </c>
      <c r="Z23" s="38">
        <v>4</v>
      </c>
      <c r="AA23" s="1" t="s">
        <v>131</v>
      </c>
      <c r="AB23" s="2">
        <f t="shared" si="5"/>
        <v>4</v>
      </c>
      <c r="AC23" s="38">
        <v>923</v>
      </c>
      <c r="AD23" s="38">
        <v>3172</v>
      </c>
      <c r="AE23" s="14" t="s">
        <v>129</v>
      </c>
      <c r="AF23" s="8">
        <v>77.626000000000005</v>
      </c>
      <c r="AG23" s="8">
        <f t="shared" si="6"/>
        <v>310.50400000000002</v>
      </c>
      <c r="AH23" s="8">
        <f t="shared" si="7"/>
        <v>93.688192000000001</v>
      </c>
      <c r="AI23" s="8">
        <f t="shared" si="8"/>
        <v>374.752768</v>
      </c>
      <c r="AJ23" s="8">
        <f t="shared" si="9"/>
        <v>1.2069176822198746</v>
      </c>
      <c r="AK23" s="8"/>
      <c r="AL23" s="30">
        <v>2</v>
      </c>
    </row>
    <row r="24" spans="1:38" x14ac:dyDescent="0.3">
      <c r="A24">
        <v>103</v>
      </c>
      <c r="B24">
        <v>55</v>
      </c>
      <c r="C24" s="2">
        <v>2</v>
      </c>
      <c r="D24" s="30" t="s">
        <v>320</v>
      </c>
      <c r="E24">
        <v>1</v>
      </c>
      <c r="F24" s="2">
        <v>7</v>
      </c>
      <c r="G24" t="s">
        <v>202</v>
      </c>
      <c r="H24">
        <v>1</v>
      </c>
      <c r="I24" s="2">
        <v>1</v>
      </c>
      <c r="J24" t="str">
        <f t="shared" si="10"/>
        <v>T-115104_Sheet 1</v>
      </c>
      <c r="K24">
        <f t="shared" si="11"/>
        <v>1</v>
      </c>
      <c r="L24"/>
      <c r="M24" t="s">
        <v>776</v>
      </c>
      <c r="N24">
        <v>1</v>
      </c>
      <c r="O24" s="2">
        <v>1</v>
      </c>
      <c r="P24" t="str">
        <f t="shared" si="12"/>
        <v>T-115104_Sheet 1</v>
      </c>
      <c r="Q24">
        <f t="shared" si="13"/>
        <v>1</v>
      </c>
      <c r="U24" s="1" t="s">
        <v>777</v>
      </c>
      <c r="V24" s="1" t="s">
        <v>778</v>
      </c>
      <c r="W24" s="1" t="s">
        <v>108</v>
      </c>
      <c r="X24" s="1">
        <v>1</v>
      </c>
      <c r="Y24" s="1" t="s">
        <v>599</v>
      </c>
      <c r="Z24" s="38">
        <v>4</v>
      </c>
      <c r="AA24" s="1" t="s">
        <v>131</v>
      </c>
      <c r="AB24" s="2">
        <f t="shared" si="5"/>
        <v>1</v>
      </c>
      <c r="AC24" s="38">
        <v>987</v>
      </c>
      <c r="AD24" s="38">
        <v>4356</v>
      </c>
      <c r="AE24" s="14" t="s">
        <v>129</v>
      </c>
      <c r="AF24" s="8">
        <v>130.20699999999999</v>
      </c>
      <c r="AG24" s="8">
        <f t="shared" si="6"/>
        <v>130.20699999999999</v>
      </c>
      <c r="AH24" s="8">
        <f t="shared" si="7"/>
        <v>137.579904</v>
      </c>
      <c r="AI24" s="8">
        <f t="shared" si="8"/>
        <v>137.579904</v>
      </c>
      <c r="AJ24" s="8">
        <f t="shared" si="9"/>
        <v>1.0566244825547013</v>
      </c>
      <c r="AK24" s="8"/>
      <c r="AL24" s="30">
        <v>2</v>
      </c>
    </row>
    <row r="25" spans="1:38" x14ac:dyDescent="0.3">
      <c r="A25">
        <v>111</v>
      </c>
      <c r="B25">
        <v>56</v>
      </c>
      <c r="C25" s="2">
        <v>2</v>
      </c>
      <c r="D25" s="30" t="s">
        <v>320</v>
      </c>
      <c r="E25">
        <v>1</v>
      </c>
      <c r="F25" s="2">
        <v>8</v>
      </c>
      <c r="G25" t="s">
        <v>217</v>
      </c>
      <c r="H25">
        <v>1</v>
      </c>
      <c r="I25" s="2">
        <v>1</v>
      </c>
      <c r="J25" t="str">
        <f t="shared" si="10"/>
        <v>T-115104_Sheet 1</v>
      </c>
      <c r="K25">
        <f t="shared" si="11"/>
        <v>1</v>
      </c>
      <c r="L25"/>
      <c r="M25" t="s">
        <v>801</v>
      </c>
      <c r="N25">
        <v>1</v>
      </c>
      <c r="O25" s="2">
        <v>1</v>
      </c>
      <c r="P25" t="str">
        <f t="shared" si="12"/>
        <v>T-115104_Sheet 1</v>
      </c>
      <c r="Q25">
        <f t="shared" si="13"/>
        <v>1</v>
      </c>
      <c r="U25" s="1" t="s">
        <v>802</v>
      </c>
      <c r="V25" s="1" t="s">
        <v>778</v>
      </c>
      <c r="W25" s="1" t="s">
        <v>108</v>
      </c>
      <c r="X25" s="1">
        <v>1</v>
      </c>
      <c r="Y25" s="1" t="s">
        <v>599</v>
      </c>
      <c r="Z25" s="38">
        <v>4</v>
      </c>
      <c r="AA25" s="1" t="s">
        <v>131</v>
      </c>
      <c r="AB25" s="2">
        <f t="shared" si="5"/>
        <v>1</v>
      </c>
      <c r="AC25" s="38">
        <v>987</v>
      </c>
      <c r="AD25" s="38">
        <v>4356</v>
      </c>
      <c r="AE25" s="14" t="s">
        <v>129</v>
      </c>
      <c r="AF25" s="8">
        <v>130.20699999999999</v>
      </c>
      <c r="AG25" s="8">
        <f t="shared" si="6"/>
        <v>130.20699999999999</v>
      </c>
      <c r="AH25" s="8">
        <f t="shared" si="7"/>
        <v>137.579904</v>
      </c>
      <c r="AI25" s="8">
        <f t="shared" si="8"/>
        <v>137.579904</v>
      </c>
      <c r="AJ25" s="8">
        <f t="shared" si="9"/>
        <v>1.0566244825547013</v>
      </c>
      <c r="AK25" s="8"/>
      <c r="AL25" s="30">
        <v>2</v>
      </c>
    </row>
    <row r="26" spans="1:38" x14ac:dyDescent="0.3">
      <c r="A26">
        <v>72</v>
      </c>
      <c r="B26">
        <v>49</v>
      </c>
      <c r="C26" s="2">
        <v>2</v>
      </c>
      <c r="D26" s="30" t="s">
        <v>320</v>
      </c>
      <c r="E26">
        <v>1</v>
      </c>
      <c r="F26" s="2">
        <v>3</v>
      </c>
      <c r="G26" t="s">
        <v>166</v>
      </c>
      <c r="H26">
        <v>1</v>
      </c>
      <c r="I26" s="2">
        <v>1</v>
      </c>
      <c r="J26" t="str">
        <f t="shared" si="10"/>
        <v>T-115104_Sheet 2</v>
      </c>
      <c r="K26">
        <f t="shared" si="11"/>
        <v>1</v>
      </c>
      <c r="L26"/>
      <c r="M26" t="s">
        <v>776</v>
      </c>
      <c r="N26">
        <v>1</v>
      </c>
      <c r="O26" s="2">
        <v>2</v>
      </c>
      <c r="P26" t="str">
        <f t="shared" si="12"/>
        <v>T-115104_Sheet 2</v>
      </c>
      <c r="Q26">
        <f t="shared" si="13"/>
        <v>1</v>
      </c>
      <c r="U26" s="1" t="s">
        <v>779</v>
      </c>
      <c r="V26" s="1" t="s">
        <v>780</v>
      </c>
      <c r="W26" s="1" t="s">
        <v>108</v>
      </c>
      <c r="X26" s="1">
        <v>1</v>
      </c>
      <c r="Y26" s="1" t="s">
        <v>599</v>
      </c>
      <c r="Z26" s="38">
        <v>4</v>
      </c>
      <c r="AA26" s="1" t="s">
        <v>131</v>
      </c>
      <c r="AB26" s="2">
        <f t="shared" si="5"/>
        <v>1</v>
      </c>
      <c r="AC26" s="38">
        <v>989</v>
      </c>
      <c r="AD26" s="38">
        <v>3925</v>
      </c>
      <c r="AE26" s="14" t="s">
        <v>129</v>
      </c>
      <c r="AF26" s="8">
        <v>112.967</v>
      </c>
      <c r="AG26" s="8">
        <f t="shared" si="6"/>
        <v>112.967</v>
      </c>
      <c r="AH26" s="8">
        <f t="shared" si="7"/>
        <v>124.2184</v>
      </c>
      <c r="AI26" s="8">
        <f t="shared" si="8"/>
        <v>124.2184</v>
      </c>
      <c r="AJ26" s="8">
        <f t="shared" si="9"/>
        <v>1.0995989979374508</v>
      </c>
      <c r="AK26" s="8"/>
      <c r="AL26" s="30">
        <v>2</v>
      </c>
    </row>
    <row r="27" spans="1:38" x14ac:dyDescent="0.3">
      <c r="A27">
        <v>79</v>
      </c>
      <c r="B27">
        <v>50</v>
      </c>
      <c r="C27" s="2">
        <v>2</v>
      </c>
      <c r="D27" s="30" t="s">
        <v>320</v>
      </c>
      <c r="E27">
        <v>1</v>
      </c>
      <c r="F27" s="2">
        <v>4</v>
      </c>
      <c r="G27" t="s">
        <v>171</v>
      </c>
      <c r="H27">
        <v>1</v>
      </c>
      <c r="I27" s="2">
        <v>1</v>
      </c>
      <c r="J27" t="str">
        <f t="shared" si="10"/>
        <v>T-115104_Sheet 2</v>
      </c>
      <c r="K27">
        <f t="shared" si="11"/>
        <v>1</v>
      </c>
      <c r="L27"/>
      <c r="M27" t="s">
        <v>801</v>
      </c>
      <c r="N27">
        <v>1</v>
      </c>
      <c r="O27" s="2">
        <v>2</v>
      </c>
      <c r="P27" t="str">
        <f t="shared" si="12"/>
        <v>T-115104_Sheet 2</v>
      </c>
      <c r="Q27">
        <f t="shared" si="13"/>
        <v>1</v>
      </c>
      <c r="U27" s="1" t="s">
        <v>803</v>
      </c>
      <c r="V27" s="1" t="s">
        <v>780</v>
      </c>
      <c r="W27" s="1" t="s">
        <v>108</v>
      </c>
      <c r="X27" s="1">
        <v>1</v>
      </c>
      <c r="Y27" s="1" t="s">
        <v>599</v>
      </c>
      <c r="Z27" s="38">
        <v>4</v>
      </c>
      <c r="AA27" s="1" t="s">
        <v>131</v>
      </c>
      <c r="AB27" s="2">
        <f t="shared" si="5"/>
        <v>1</v>
      </c>
      <c r="AC27" s="38">
        <v>989</v>
      </c>
      <c r="AD27" s="38">
        <v>3925</v>
      </c>
      <c r="AE27" s="14" t="s">
        <v>129</v>
      </c>
      <c r="AF27" s="8">
        <v>112.967</v>
      </c>
      <c r="AG27" s="8">
        <f t="shared" si="6"/>
        <v>112.967</v>
      </c>
      <c r="AH27" s="8">
        <f t="shared" si="7"/>
        <v>124.2184</v>
      </c>
      <c r="AI27" s="8">
        <f t="shared" si="8"/>
        <v>124.2184</v>
      </c>
      <c r="AJ27" s="8">
        <f t="shared" si="9"/>
        <v>1.0995989979374508</v>
      </c>
      <c r="AK27" s="8"/>
      <c r="AL27" s="30">
        <v>2</v>
      </c>
    </row>
    <row r="28" spans="1:38" x14ac:dyDescent="0.3">
      <c r="A28">
        <v>87</v>
      </c>
      <c r="B28">
        <v>53</v>
      </c>
      <c r="C28" s="2">
        <v>2</v>
      </c>
      <c r="D28" s="30" t="s">
        <v>320</v>
      </c>
      <c r="E28">
        <v>1</v>
      </c>
      <c r="F28" s="2">
        <v>5</v>
      </c>
      <c r="G28" t="s">
        <v>178</v>
      </c>
      <c r="H28">
        <v>1</v>
      </c>
      <c r="I28" s="2">
        <v>1</v>
      </c>
      <c r="J28" t="str">
        <f t="shared" si="10"/>
        <v>T-112470_Standard</v>
      </c>
      <c r="K28">
        <f t="shared" si="11"/>
        <v>1</v>
      </c>
      <c r="L28"/>
      <c r="M28" t="s">
        <v>903</v>
      </c>
      <c r="N28">
        <v>1</v>
      </c>
      <c r="O28" s="2">
        <v>1</v>
      </c>
      <c r="P28" t="str">
        <f t="shared" si="12"/>
        <v>T-112470_Standard</v>
      </c>
      <c r="Q28">
        <f t="shared" si="13"/>
        <v>1</v>
      </c>
      <c r="U28" s="12" t="s">
        <v>904</v>
      </c>
      <c r="V28" s="12" t="s">
        <v>905</v>
      </c>
      <c r="W28" s="12" t="s">
        <v>108</v>
      </c>
      <c r="X28" s="12">
        <v>1</v>
      </c>
      <c r="Y28" s="12" t="s">
        <v>599</v>
      </c>
      <c r="Z28" s="37">
        <v>4</v>
      </c>
      <c r="AA28" s="17" t="s">
        <v>131</v>
      </c>
      <c r="AB28" s="2">
        <v>2</v>
      </c>
      <c r="AC28" s="43">
        <v>1009</v>
      </c>
      <c r="AD28" s="37">
        <v>4270</v>
      </c>
      <c r="AE28" s="32" t="s">
        <v>129</v>
      </c>
      <c r="AF28" s="8">
        <v>243.43600000000001</v>
      </c>
      <c r="AG28" s="8">
        <f t="shared" si="6"/>
        <v>486.87200000000001</v>
      </c>
      <c r="AH28" s="8">
        <f t="shared" si="7"/>
        <v>137.86976000000001</v>
      </c>
      <c r="AI28" s="8">
        <f t="shared" si="8"/>
        <v>275.73952000000003</v>
      </c>
      <c r="AJ28" s="8">
        <f t="shared" si="9"/>
        <v>0.56634910202270827</v>
      </c>
      <c r="AK28" s="8"/>
    </row>
    <row r="29" spans="1:38" x14ac:dyDescent="0.3">
      <c r="A29">
        <v>95</v>
      </c>
      <c r="B29">
        <v>54</v>
      </c>
      <c r="C29" s="2">
        <v>2</v>
      </c>
      <c r="D29" s="30" t="s">
        <v>320</v>
      </c>
      <c r="E29">
        <v>1</v>
      </c>
      <c r="F29" s="2">
        <v>6</v>
      </c>
      <c r="G29" t="s">
        <v>189</v>
      </c>
      <c r="H29">
        <v>1</v>
      </c>
      <c r="I29" s="2">
        <v>1</v>
      </c>
      <c r="J29" t="str">
        <f t="shared" si="10"/>
        <v>T-112471_Standard</v>
      </c>
      <c r="K29">
        <f t="shared" si="11"/>
        <v>1</v>
      </c>
      <c r="L29"/>
      <c r="M29" t="s">
        <v>927</v>
      </c>
      <c r="N29">
        <v>1</v>
      </c>
      <c r="O29" s="2">
        <v>1</v>
      </c>
      <c r="P29" t="str">
        <f t="shared" si="12"/>
        <v>T-112471_Standard</v>
      </c>
      <c r="Q29">
        <f t="shared" si="13"/>
        <v>1</v>
      </c>
      <c r="U29" s="12" t="s">
        <v>928</v>
      </c>
      <c r="V29" s="12" t="s">
        <v>929</v>
      </c>
      <c r="W29" s="12" t="s">
        <v>108</v>
      </c>
      <c r="X29" s="12">
        <v>1</v>
      </c>
      <c r="Y29" s="12" t="s">
        <v>599</v>
      </c>
      <c r="Z29" s="37">
        <v>4</v>
      </c>
      <c r="AA29" s="17" t="s">
        <v>131</v>
      </c>
      <c r="AB29" s="2">
        <v>2</v>
      </c>
      <c r="AC29" s="43">
        <v>1009</v>
      </c>
      <c r="AD29" s="37">
        <v>4270</v>
      </c>
      <c r="AE29" s="32" t="s">
        <v>129</v>
      </c>
      <c r="AF29" s="8">
        <v>266.00799999999998</v>
      </c>
      <c r="AG29" s="8">
        <f t="shared" si="6"/>
        <v>532.01599999999996</v>
      </c>
      <c r="AH29" s="8">
        <f t="shared" si="7"/>
        <v>137.86976000000001</v>
      </c>
      <c r="AI29" s="8">
        <f t="shared" si="8"/>
        <v>275.73952000000003</v>
      </c>
      <c r="AJ29" s="8">
        <f t="shared" si="9"/>
        <v>0.51829178069832493</v>
      </c>
      <c r="AK29" s="8"/>
    </row>
    <row r="30" spans="1:38" x14ac:dyDescent="0.3">
      <c r="A30">
        <v>2</v>
      </c>
      <c r="B30">
        <v>25</v>
      </c>
      <c r="C30" s="2">
        <v>1</v>
      </c>
      <c r="D30" t="s">
        <v>113</v>
      </c>
      <c r="E30">
        <v>1</v>
      </c>
      <c r="F30" s="2">
        <v>2</v>
      </c>
      <c r="G30" t="s">
        <v>60</v>
      </c>
      <c r="H30">
        <v>1</v>
      </c>
      <c r="I30" s="2">
        <v>2</v>
      </c>
      <c r="J30" t="str">
        <f t="shared" si="10"/>
        <v>T-113501_Standard</v>
      </c>
      <c r="K30">
        <f t="shared" si="11"/>
        <v>1</v>
      </c>
      <c r="U30" s="1" t="s">
        <v>55</v>
      </c>
      <c r="V30" s="1" t="s">
        <v>179</v>
      </c>
      <c r="W30" s="1" t="s">
        <v>108</v>
      </c>
      <c r="X30" s="1">
        <v>1</v>
      </c>
      <c r="Y30" s="1"/>
      <c r="Z30" s="37">
        <v>4</v>
      </c>
      <c r="AA30" s="1" t="s">
        <v>131</v>
      </c>
      <c r="AB30" s="2">
        <v>2</v>
      </c>
      <c r="AC30" s="44">
        <v>1014</v>
      </c>
      <c r="AD30" s="38">
        <v>2256</v>
      </c>
      <c r="AE30" s="14" t="s">
        <v>129</v>
      </c>
      <c r="AF30" s="8">
        <v>127.879</v>
      </c>
      <c r="AG30" s="8">
        <f t="shared" si="6"/>
        <v>255.75800000000001</v>
      </c>
      <c r="AH30" s="8">
        <f t="shared" si="7"/>
        <v>73.202687999999995</v>
      </c>
      <c r="AI30" s="8">
        <f t="shared" si="8"/>
        <v>146.40537599999999</v>
      </c>
      <c r="AJ30" s="8">
        <f t="shared" si="9"/>
        <v>0.57243713197632129</v>
      </c>
      <c r="AK30" s="8"/>
      <c r="AL30">
        <v>1</v>
      </c>
    </row>
    <row r="31" spans="1:38" x14ac:dyDescent="0.3">
      <c r="A31">
        <v>18</v>
      </c>
      <c r="B31">
        <v>26</v>
      </c>
      <c r="C31" s="2">
        <v>1</v>
      </c>
      <c r="D31" t="s">
        <v>113</v>
      </c>
      <c r="E31">
        <v>1</v>
      </c>
      <c r="F31" s="2">
        <v>3</v>
      </c>
      <c r="G31" t="s">
        <v>77</v>
      </c>
      <c r="H31">
        <v>1</v>
      </c>
      <c r="I31" s="2">
        <v>2</v>
      </c>
      <c r="J31" t="str">
        <f t="shared" si="10"/>
        <v>T-113326_Standard</v>
      </c>
      <c r="K31">
        <f t="shared" si="11"/>
        <v>1</v>
      </c>
      <c r="U31" s="1" t="s">
        <v>190</v>
      </c>
      <c r="V31" s="1" t="s">
        <v>191</v>
      </c>
      <c r="W31" s="1" t="s">
        <v>108</v>
      </c>
      <c r="X31" s="1">
        <v>1</v>
      </c>
      <c r="Y31" s="1"/>
      <c r="Z31" s="37">
        <v>4</v>
      </c>
      <c r="AA31" s="1" t="s">
        <v>131</v>
      </c>
      <c r="AB31" s="2">
        <v>2</v>
      </c>
      <c r="AC31" s="44">
        <v>1014</v>
      </c>
      <c r="AD31" s="38">
        <v>2256</v>
      </c>
      <c r="AE31" s="14" t="s">
        <v>129</v>
      </c>
      <c r="AF31" s="8">
        <v>127.879</v>
      </c>
      <c r="AG31" s="8">
        <f t="shared" si="6"/>
        <v>255.75800000000001</v>
      </c>
      <c r="AH31" s="8">
        <f t="shared" si="7"/>
        <v>73.202687999999995</v>
      </c>
      <c r="AI31" s="8">
        <f t="shared" si="8"/>
        <v>146.40537599999999</v>
      </c>
      <c r="AJ31" s="8">
        <f t="shared" si="9"/>
        <v>0.57243713197632129</v>
      </c>
      <c r="AK31" s="8"/>
      <c r="AL31">
        <v>1</v>
      </c>
    </row>
    <row r="32" spans="1:38" x14ac:dyDescent="0.3">
      <c r="A32">
        <v>36</v>
      </c>
      <c r="B32">
        <v>36</v>
      </c>
      <c r="C32" s="2">
        <v>1</v>
      </c>
      <c r="D32" t="s">
        <v>113</v>
      </c>
      <c r="E32">
        <v>1</v>
      </c>
      <c r="F32" s="2">
        <v>4</v>
      </c>
      <c r="G32" t="s">
        <v>84</v>
      </c>
      <c r="H32">
        <v>2</v>
      </c>
      <c r="I32" s="2">
        <v>4</v>
      </c>
      <c r="J32" t="str">
        <f t="shared" si="10"/>
        <v>T-113296_Standard</v>
      </c>
      <c r="K32">
        <f t="shared" si="11"/>
        <v>1</v>
      </c>
      <c r="U32" s="1" t="s">
        <v>203</v>
      </c>
      <c r="V32" s="1" t="s">
        <v>204</v>
      </c>
      <c r="W32" s="1" t="s">
        <v>108</v>
      </c>
      <c r="X32" s="1">
        <v>1</v>
      </c>
      <c r="Y32" s="1"/>
      <c r="Z32" s="37">
        <v>4</v>
      </c>
      <c r="AA32" s="1" t="s">
        <v>131</v>
      </c>
      <c r="AB32" s="2">
        <v>4</v>
      </c>
      <c r="AC32" s="45">
        <v>1031</v>
      </c>
      <c r="AD32" s="38">
        <v>2749</v>
      </c>
      <c r="AE32" s="14" t="s">
        <v>129</v>
      </c>
      <c r="AF32" s="8">
        <v>165.47800000000001</v>
      </c>
      <c r="AG32" s="8">
        <f t="shared" si="6"/>
        <v>661.91200000000003</v>
      </c>
      <c r="AH32" s="8">
        <f t="shared" si="7"/>
        <v>90.695008000000001</v>
      </c>
      <c r="AI32" s="8">
        <f t="shared" si="8"/>
        <v>362.78003200000001</v>
      </c>
      <c r="AJ32" s="8">
        <f t="shared" si="9"/>
        <v>0.5480789470503632</v>
      </c>
      <c r="AK32" s="8"/>
      <c r="AL32">
        <v>2</v>
      </c>
    </row>
    <row r="33" spans="1:38" x14ac:dyDescent="0.3">
      <c r="A33">
        <v>17</v>
      </c>
      <c r="B33">
        <v>42</v>
      </c>
      <c r="C33" s="2">
        <v>1</v>
      </c>
      <c r="D33" t="s">
        <v>113</v>
      </c>
      <c r="E33">
        <v>1</v>
      </c>
      <c r="F33" s="2">
        <v>3</v>
      </c>
      <c r="G33" t="s">
        <v>77</v>
      </c>
      <c r="H33">
        <v>1</v>
      </c>
      <c r="I33" s="2">
        <v>1</v>
      </c>
      <c r="J33" t="str">
        <f t="shared" si="10"/>
        <v>T-114248_Mitte</v>
      </c>
      <c r="K33">
        <f t="shared" si="11"/>
        <v>1</v>
      </c>
      <c r="U33" s="1" t="s">
        <v>6</v>
      </c>
      <c r="V33" s="1" t="s">
        <v>62</v>
      </c>
      <c r="W33" s="1" t="s">
        <v>108</v>
      </c>
      <c r="X33" s="1">
        <v>1</v>
      </c>
      <c r="Y33" s="1"/>
      <c r="Z33" s="38">
        <v>4</v>
      </c>
      <c r="AA33" s="1" t="s">
        <v>131</v>
      </c>
      <c r="AB33" s="2">
        <f t="shared" ref="AB33:AB40" si="14">PRODUCT(E33,H33,K33,N33,Q33)</f>
        <v>1</v>
      </c>
      <c r="AC33" s="38">
        <v>1080</v>
      </c>
      <c r="AD33" s="38">
        <v>3450</v>
      </c>
      <c r="AE33" s="14" t="s">
        <v>129</v>
      </c>
      <c r="AF33" s="8">
        <v>119.224</v>
      </c>
      <c r="AG33" s="8">
        <f t="shared" si="6"/>
        <v>119.224</v>
      </c>
      <c r="AH33" s="8">
        <f t="shared" si="7"/>
        <v>119.232</v>
      </c>
      <c r="AI33" s="8">
        <f t="shared" si="8"/>
        <v>119.232</v>
      </c>
      <c r="AJ33" s="8">
        <f t="shared" si="9"/>
        <v>1.0000671005837751</v>
      </c>
      <c r="AK33" s="8"/>
    </row>
    <row r="34" spans="1:38" x14ac:dyDescent="0.3">
      <c r="A34">
        <v>123</v>
      </c>
      <c r="B34">
        <v>47</v>
      </c>
      <c r="C34" s="2">
        <v>2</v>
      </c>
      <c r="D34" s="30" t="s">
        <v>320</v>
      </c>
      <c r="E34">
        <v>1</v>
      </c>
      <c r="F34" s="2">
        <v>10</v>
      </c>
      <c r="G34" t="s">
        <v>239</v>
      </c>
      <c r="H34">
        <v>1</v>
      </c>
      <c r="I34" s="2">
        <v>1</v>
      </c>
      <c r="J34" t="str">
        <f t="shared" si="10"/>
        <v>T-114254_Mitte</v>
      </c>
      <c r="K34">
        <f t="shared" si="11"/>
        <v>1</v>
      </c>
      <c r="L34"/>
      <c r="U34" s="1" t="s">
        <v>22</v>
      </c>
      <c r="V34" s="1" t="s">
        <v>79</v>
      </c>
      <c r="W34" s="1" t="s">
        <v>108</v>
      </c>
      <c r="X34" s="1">
        <v>1</v>
      </c>
      <c r="Y34" s="1"/>
      <c r="Z34" s="38">
        <v>4</v>
      </c>
      <c r="AA34" s="1" t="s">
        <v>131</v>
      </c>
      <c r="AB34" s="2">
        <f t="shared" si="14"/>
        <v>1</v>
      </c>
      <c r="AC34" s="38">
        <v>1080</v>
      </c>
      <c r="AD34" s="38">
        <v>3700</v>
      </c>
      <c r="AE34" s="14" t="s">
        <v>129</v>
      </c>
      <c r="AF34" s="8">
        <v>127.345</v>
      </c>
      <c r="AG34" s="8">
        <f t="shared" si="6"/>
        <v>127.345</v>
      </c>
      <c r="AH34" s="8">
        <f t="shared" si="7"/>
        <v>127.872</v>
      </c>
      <c r="AI34" s="8">
        <f t="shared" si="8"/>
        <v>127.872</v>
      </c>
      <c r="AJ34" s="8">
        <f t="shared" si="9"/>
        <v>1.0041383642859947</v>
      </c>
      <c r="AK34" s="8"/>
    </row>
    <row r="35" spans="1:38" x14ac:dyDescent="0.3">
      <c r="A35">
        <v>383</v>
      </c>
      <c r="B35">
        <v>22</v>
      </c>
      <c r="C35" s="2">
        <v>4</v>
      </c>
      <c r="D35" s="30" t="s">
        <v>894</v>
      </c>
      <c r="E35">
        <v>1</v>
      </c>
      <c r="F35" s="2">
        <v>3</v>
      </c>
      <c r="G35" t="s">
        <v>747</v>
      </c>
      <c r="H35">
        <v>3</v>
      </c>
      <c r="I35" s="2">
        <v>1</v>
      </c>
      <c r="J35" t="s">
        <v>748</v>
      </c>
      <c r="K35">
        <v>1</v>
      </c>
      <c r="L35" s="2">
        <v>4</v>
      </c>
      <c r="U35" s="1" t="s">
        <v>306</v>
      </c>
      <c r="V35" s="1" t="s">
        <v>307</v>
      </c>
      <c r="W35" s="1" t="s">
        <v>108</v>
      </c>
      <c r="X35" s="1">
        <v>1</v>
      </c>
      <c r="Y35" s="1"/>
      <c r="Z35" s="37">
        <v>4</v>
      </c>
      <c r="AA35" s="1" t="s">
        <v>131</v>
      </c>
      <c r="AB35" s="2">
        <f t="shared" si="14"/>
        <v>3</v>
      </c>
      <c r="AC35" s="37">
        <v>1223</v>
      </c>
      <c r="AD35" s="38">
        <v>1991</v>
      </c>
      <c r="AE35" s="14" t="s">
        <v>129</v>
      </c>
      <c r="AF35" s="8">
        <v>46.759</v>
      </c>
      <c r="AG35" s="8">
        <f t="shared" si="6"/>
        <v>140.27699999999999</v>
      </c>
      <c r="AH35" s="8">
        <f t="shared" si="7"/>
        <v>77.919775999999999</v>
      </c>
      <c r="AI35" s="8">
        <f t="shared" si="8"/>
        <v>233.75932799999998</v>
      </c>
      <c r="AJ35" s="8">
        <f t="shared" si="9"/>
        <v>1.6664123698111595</v>
      </c>
      <c r="AK35" s="8"/>
      <c r="AL35">
        <v>2</v>
      </c>
    </row>
    <row r="36" spans="1:38" x14ac:dyDescent="0.3">
      <c r="A36">
        <v>372</v>
      </c>
      <c r="B36">
        <v>23</v>
      </c>
      <c r="C36" s="2">
        <v>4</v>
      </c>
      <c r="D36" s="30" t="s">
        <v>894</v>
      </c>
      <c r="E36">
        <v>1</v>
      </c>
      <c r="F36" s="2">
        <v>3</v>
      </c>
      <c r="G36" t="s">
        <v>747</v>
      </c>
      <c r="H36">
        <v>3</v>
      </c>
      <c r="I36" s="2">
        <v>1</v>
      </c>
      <c r="J36" t="s">
        <v>748</v>
      </c>
      <c r="K36">
        <v>1</v>
      </c>
      <c r="L36" s="2">
        <v>3</v>
      </c>
      <c r="U36" s="1" t="s">
        <v>308</v>
      </c>
      <c r="V36" s="1" t="s">
        <v>309</v>
      </c>
      <c r="W36" s="1" t="s">
        <v>108</v>
      </c>
      <c r="X36" s="1">
        <v>1</v>
      </c>
      <c r="Y36" s="1"/>
      <c r="Z36" s="37">
        <v>4</v>
      </c>
      <c r="AA36" s="1" t="s">
        <v>131</v>
      </c>
      <c r="AB36" s="2">
        <f t="shared" si="14"/>
        <v>3</v>
      </c>
      <c r="AC36" s="37">
        <v>1223</v>
      </c>
      <c r="AD36" s="38">
        <v>1991</v>
      </c>
      <c r="AE36" s="14" t="s">
        <v>129</v>
      </c>
      <c r="AF36" s="8">
        <v>46.759</v>
      </c>
      <c r="AG36" s="8">
        <f t="shared" si="6"/>
        <v>140.27699999999999</v>
      </c>
      <c r="AH36" s="8">
        <f t="shared" si="7"/>
        <v>77.919775999999999</v>
      </c>
      <c r="AI36" s="8">
        <f t="shared" si="8"/>
        <v>233.75932799999998</v>
      </c>
      <c r="AJ36" s="8">
        <f t="shared" si="9"/>
        <v>1.6664123698111595</v>
      </c>
      <c r="AK36" s="8"/>
      <c r="AL36">
        <v>2</v>
      </c>
    </row>
    <row r="37" spans="1:38" x14ac:dyDescent="0.3">
      <c r="A37">
        <v>146</v>
      </c>
      <c r="B37">
        <v>37</v>
      </c>
      <c r="C37" s="2">
        <v>2</v>
      </c>
      <c r="D37" s="30" t="s">
        <v>320</v>
      </c>
      <c r="E37">
        <v>1</v>
      </c>
      <c r="F37" s="2">
        <v>12</v>
      </c>
      <c r="G37" t="s">
        <v>270</v>
      </c>
      <c r="H37">
        <v>1</v>
      </c>
      <c r="I37" s="2">
        <v>2</v>
      </c>
      <c r="J37" t="s">
        <v>283</v>
      </c>
      <c r="K37">
        <v>1</v>
      </c>
      <c r="L37" s="2">
        <v>1</v>
      </c>
      <c r="M37" t="str">
        <f>V37</f>
        <v>T-113288_Standard</v>
      </c>
      <c r="N37">
        <f>X37</f>
        <v>1</v>
      </c>
      <c r="U37" s="1" t="s">
        <v>272</v>
      </c>
      <c r="V37" s="1" t="s">
        <v>273</v>
      </c>
      <c r="W37" s="1" t="s">
        <v>108</v>
      </c>
      <c r="X37" s="1">
        <v>1</v>
      </c>
      <c r="Y37" s="1"/>
      <c r="Z37" s="37">
        <v>4</v>
      </c>
      <c r="AA37" s="1" t="s">
        <v>131</v>
      </c>
      <c r="AB37" s="2">
        <f t="shared" si="14"/>
        <v>1</v>
      </c>
      <c r="AC37" s="37">
        <v>1256</v>
      </c>
      <c r="AD37" s="38">
        <v>3086</v>
      </c>
      <c r="AE37" s="14" t="s">
        <v>129</v>
      </c>
      <c r="AF37" s="8">
        <v>105.268</v>
      </c>
      <c r="AG37" s="8">
        <f t="shared" si="6"/>
        <v>105.268</v>
      </c>
      <c r="AH37" s="8">
        <f t="shared" si="7"/>
        <v>124.032512</v>
      </c>
      <c r="AI37" s="8">
        <f t="shared" si="8"/>
        <v>124.032512</v>
      </c>
      <c r="AJ37" s="8">
        <f t="shared" si="9"/>
        <v>1.1782546642854428</v>
      </c>
      <c r="AK37" s="8"/>
      <c r="AL37">
        <v>2</v>
      </c>
    </row>
    <row r="38" spans="1:38" x14ac:dyDescent="0.3">
      <c r="A38">
        <v>213</v>
      </c>
      <c r="B38">
        <v>17</v>
      </c>
      <c r="C38" s="2">
        <v>3</v>
      </c>
      <c r="D38" s="30" t="s">
        <v>613</v>
      </c>
      <c r="E38">
        <v>1</v>
      </c>
      <c r="F38" s="2" t="s">
        <v>412</v>
      </c>
      <c r="G38" t="s">
        <v>413</v>
      </c>
      <c r="H38">
        <v>2</v>
      </c>
      <c r="I38" s="2">
        <v>5</v>
      </c>
      <c r="J38" t="str">
        <f>V38</f>
        <v>T-113283_Standard</v>
      </c>
      <c r="K38">
        <f>X38</f>
        <v>1</v>
      </c>
      <c r="U38" s="1" t="s">
        <v>302</v>
      </c>
      <c r="V38" s="1" t="s">
        <v>303</v>
      </c>
      <c r="W38" s="1" t="s">
        <v>108</v>
      </c>
      <c r="X38" s="1">
        <v>1</v>
      </c>
      <c r="Y38" s="1"/>
      <c r="Z38" s="37">
        <v>4</v>
      </c>
      <c r="AA38" s="1" t="s">
        <v>131</v>
      </c>
      <c r="AB38" s="2">
        <f t="shared" si="14"/>
        <v>2</v>
      </c>
      <c r="AC38" s="37">
        <v>1258</v>
      </c>
      <c r="AD38" s="38">
        <v>1506</v>
      </c>
      <c r="AE38" s="14" t="s">
        <v>129</v>
      </c>
      <c r="AF38" s="8">
        <v>33.241999999999997</v>
      </c>
      <c r="AG38" s="8">
        <f t="shared" si="6"/>
        <v>66.483999999999995</v>
      </c>
      <c r="AH38" s="8">
        <f t="shared" si="7"/>
        <v>60.625535999999997</v>
      </c>
      <c r="AI38" s="8">
        <f t="shared" si="8"/>
        <v>121.25107199999999</v>
      </c>
      <c r="AJ38" s="8">
        <f t="shared" si="9"/>
        <v>1.823763191143734</v>
      </c>
      <c r="AK38" s="8"/>
      <c r="AL38">
        <v>1</v>
      </c>
    </row>
    <row r="39" spans="1:38" x14ac:dyDescent="0.3">
      <c r="A39">
        <v>527</v>
      </c>
      <c r="B39">
        <v>18</v>
      </c>
      <c r="C39" s="2">
        <v>5</v>
      </c>
      <c r="D39" s="30" t="s">
        <v>1040</v>
      </c>
      <c r="E39">
        <v>1</v>
      </c>
      <c r="F39" s="2">
        <v>1</v>
      </c>
      <c r="G39" t="s">
        <v>901</v>
      </c>
      <c r="H39">
        <v>3</v>
      </c>
      <c r="I39" s="2">
        <v>3</v>
      </c>
      <c r="J39" t="s">
        <v>982</v>
      </c>
      <c r="K39">
        <v>4</v>
      </c>
      <c r="L39" s="2">
        <v>8</v>
      </c>
      <c r="U39" s="1" t="s">
        <v>304</v>
      </c>
      <c r="V39" s="1" t="s">
        <v>305</v>
      </c>
      <c r="W39" s="1" t="s">
        <v>108</v>
      </c>
      <c r="X39" s="1">
        <v>1</v>
      </c>
      <c r="Y39" s="1"/>
      <c r="Z39" s="37">
        <v>4</v>
      </c>
      <c r="AA39" s="1" t="s">
        <v>131</v>
      </c>
      <c r="AB39" s="2">
        <f t="shared" si="14"/>
        <v>12</v>
      </c>
      <c r="AC39" s="37">
        <v>1258</v>
      </c>
      <c r="AD39" s="38">
        <v>1506</v>
      </c>
      <c r="AE39" s="14" t="s">
        <v>129</v>
      </c>
      <c r="AF39" s="8">
        <v>33.241999999999997</v>
      </c>
      <c r="AG39" s="8">
        <f t="shared" si="6"/>
        <v>398.904</v>
      </c>
      <c r="AH39" s="8">
        <f t="shared" si="7"/>
        <v>60.625535999999997</v>
      </c>
      <c r="AI39" s="8">
        <f t="shared" si="8"/>
        <v>727.5064319999999</v>
      </c>
      <c r="AJ39" s="8">
        <f t="shared" si="9"/>
        <v>1.8237631911437335</v>
      </c>
      <c r="AK39" s="8"/>
      <c r="AL39">
        <v>1</v>
      </c>
    </row>
    <row r="40" spans="1:38" x14ac:dyDescent="0.3">
      <c r="A40">
        <v>384</v>
      </c>
      <c r="B40">
        <v>24</v>
      </c>
      <c r="C40" s="2">
        <v>4</v>
      </c>
      <c r="D40" s="30" t="s">
        <v>894</v>
      </c>
      <c r="E40">
        <v>1</v>
      </c>
      <c r="F40" s="2">
        <v>3</v>
      </c>
      <c r="G40" t="s">
        <v>747</v>
      </c>
      <c r="H40">
        <v>3</v>
      </c>
      <c r="I40" s="2">
        <v>1</v>
      </c>
      <c r="J40" t="s">
        <v>748</v>
      </c>
      <c r="K40">
        <v>1</v>
      </c>
      <c r="L40" s="2">
        <v>4</v>
      </c>
      <c r="M40" t="s">
        <v>749</v>
      </c>
      <c r="N40">
        <v>2</v>
      </c>
      <c r="O40" s="2">
        <v>3</v>
      </c>
      <c r="P40" t="str">
        <f>V40</f>
        <v>T-115080_Sheet 3</v>
      </c>
      <c r="Q40">
        <f>X40</f>
        <v>1</v>
      </c>
      <c r="U40" s="1" t="s">
        <v>754</v>
      </c>
      <c r="V40" s="1" t="s">
        <v>755</v>
      </c>
      <c r="W40" s="1" t="s">
        <v>108</v>
      </c>
      <c r="X40" s="1">
        <v>1</v>
      </c>
      <c r="Y40" s="1" t="s">
        <v>599</v>
      </c>
      <c r="Z40" s="38">
        <v>4</v>
      </c>
      <c r="AA40" s="1" t="s">
        <v>131</v>
      </c>
      <c r="AB40" s="2">
        <f t="shared" si="14"/>
        <v>6</v>
      </c>
      <c r="AC40" s="38">
        <v>1264</v>
      </c>
      <c r="AD40" s="38">
        <v>2188</v>
      </c>
      <c r="AE40" s="14" t="s">
        <v>129</v>
      </c>
      <c r="AF40" s="8">
        <v>61.048000000000002</v>
      </c>
      <c r="AG40" s="8">
        <f t="shared" si="6"/>
        <v>366.28800000000001</v>
      </c>
      <c r="AH40" s="8">
        <f t="shared" si="7"/>
        <v>88.500224000000003</v>
      </c>
      <c r="AI40" s="8">
        <f t="shared" si="8"/>
        <v>531.00134400000002</v>
      </c>
      <c r="AJ40" s="8">
        <f t="shared" si="9"/>
        <v>1.4496826104049272</v>
      </c>
      <c r="AK40" s="8"/>
      <c r="AL40" s="30">
        <v>2</v>
      </c>
    </row>
    <row r="41" spans="1:38" x14ac:dyDescent="0.3">
      <c r="A41">
        <v>156</v>
      </c>
      <c r="B41">
        <v>31</v>
      </c>
      <c r="C41" s="2">
        <v>2</v>
      </c>
      <c r="D41" s="30" t="s">
        <v>320</v>
      </c>
      <c r="E41">
        <v>1</v>
      </c>
      <c r="F41" s="2">
        <v>12</v>
      </c>
      <c r="G41" t="s">
        <v>270</v>
      </c>
      <c r="H41">
        <v>1</v>
      </c>
      <c r="I41" s="2">
        <v>5</v>
      </c>
      <c r="J41" t="str">
        <f>V41</f>
        <v>T-113502_Standard</v>
      </c>
      <c r="K41">
        <f>X41</f>
        <v>1</v>
      </c>
      <c r="L41"/>
      <c r="U41" s="1" t="s">
        <v>218</v>
      </c>
      <c r="V41" s="1" t="s">
        <v>219</v>
      </c>
      <c r="W41" s="1" t="s">
        <v>108</v>
      </c>
      <c r="X41" s="1">
        <v>1</v>
      </c>
      <c r="Y41" s="1"/>
      <c r="Z41" s="37">
        <v>4</v>
      </c>
      <c r="AA41" s="1" t="s">
        <v>131</v>
      </c>
      <c r="AB41" s="2">
        <v>2</v>
      </c>
      <c r="AC41" s="37">
        <v>1270</v>
      </c>
      <c r="AD41" s="38">
        <v>2643</v>
      </c>
      <c r="AE41" s="14" t="s">
        <v>129</v>
      </c>
      <c r="AF41" s="8">
        <v>144.16200000000001</v>
      </c>
      <c r="AG41" s="8">
        <f t="shared" si="6"/>
        <v>288.32400000000001</v>
      </c>
      <c r="AH41" s="8">
        <f t="shared" si="7"/>
        <v>107.41152</v>
      </c>
      <c r="AI41" s="8">
        <f t="shared" si="8"/>
        <v>214.82303999999999</v>
      </c>
      <c r="AJ41" s="8">
        <f t="shared" si="9"/>
        <v>0.74507512381903684</v>
      </c>
      <c r="AK41" s="8"/>
      <c r="AL41">
        <v>3</v>
      </c>
    </row>
    <row r="42" spans="1:38" x14ac:dyDescent="0.3">
      <c r="A42">
        <v>360</v>
      </c>
      <c r="B42">
        <v>32</v>
      </c>
      <c r="C42" s="2">
        <v>4</v>
      </c>
      <c r="D42" s="30" t="s">
        <v>894</v>
      </c>
      <c r="E42">
        <v>1</v>
      </c>
      <c r="F42" s="2">
        <v>3</v>
      </c>
      <c r="G42" t="s">
        <v>747</v>
      </c>
      <c r="H42">
        <v>3</v>
      </c>
      <c r="I42" s="2">
        <v>1</v>
      </c>
      <c r="J42" t="s">
        <v>748</v>
      </c>
      <c r="K42">
        <v>1</v>
      </c>
      <c r="L42" s="2">
        <v>2</v>
      </c>
      <c r="U42" s="1" t="s">
        <v>229</v>
      </c>
      <c r="V42" s="1" t="s">
        <v>230</v>
      </c>
      <c r="W42" s="1" t="s">
        <v>108</v>
      </c>
      <c r="X42" s="1">
        <v>1</v>
      </c>
      <c r="Y42" s="1"/>
      <c r="Z42" s="37">
        <v>4</v>
      </c>
      <c r="AA42" s="1" t="s">
        <v>131</v>
      </c>
      <c r="AB42" s="2">
        <v>6</v>
      </c>
      <c r="AC42" s="37">
        <v>1270</v>
      </c>
      <c r="AD42" s="38">
        <v>2643</v>
      </c>
      <c r="AE42" s="14" t="s">
        <v>129</v>
      </c>
      <c r="AF42" s="8">
        <v>144.16200000000001</v>
      </c>
      <c r="AG42" s="8">
        <f t="shared" si="6"/>
        <v>864.97199999999998</v>
      </c>
      <c r="AH42" s="8">
        <f t="shared" si="7"/>
        <v>107.41152</v>
      </c>
      <c r="AI42" s="8">
        <f t="shared" si="8"/>
        <v>644.46911999999998</v>
      </c>
      <c r="AJ42" s="8">
        <f t="shared" si="9"/>
        <v>0.74507512381903696</v>
      </c>
      <c r="AK42" s="8"/>
      <c r="AL42">
        <v>3</v>
      </c>
    </row>
    <row r="43" spans="1:38" x14ac:dyDescent="0.3">
      <c r="A43">
        <v>1</v>
      </c>
      <c r="B43">
        <v>40</v>
      </c>
      <c r="C43" s="2">
        <v>1</v>
      </c>
      <c r="D43" t="s">
        <v>113</v>
      </c>
      <c r="E43">
        <v>1</v>
      </c>
      <c r="F43" s="2">
        <v>2</v>
      </c>
      <c r="G43" t="s">
        <v>60</v>
      </c>
      <c r="H43">
        <v>1</v>
      </c>
      <c r="I43" s="2">
        <v>1</v>
      </c>
      <c r="J43" t="str">
        <f>V43</f>
        <v>T-115104_Sheet 4</v>
      </c>
      <c r="K43">
        <f>X43</f>
        <v>1</v>
      </c>
      <c r="M43" t="s">
        <v>776</v>
      </c>
      <c r="N43">
        <v>1</v>
      </c>
      <c r="O43" s="2">
        <v>3</v>
      </c>
      <c r="P43" t="str">
        <f>V43</f>
        <v>T-115104_Sheet 4</v>
      </c>
      <c r="Q43">
        <f>X43</f>
        <v>1</v>
      </c>
      <c r="U43" s="1" t="s">
        <v>781</v>
      </c>
      <c r="V43" s="1" t="s">
        <v>782</v>
      </c>
      <c r="W43" s="1" t="s">
        <v>108</v>
      </c>
      <c r="X43" s="1">
        <v>1</v>
      </c>
      <c r="Y43" s="1" t="s">
        <v>599</v>
      </c>
      <c r="Z43" s="38">
        <v>4</v>
      </c>
      <c r="AA43" s="1" t="s">
        <v>131</v>
      </c>
      <c r="AB43" s="2">
        <f t="shared" ref="AB43:AB49" si="15">PRODUCT(E43,H43,K43,N43,Q43)</f>
        <v>1</v>
      </c>
      <c r="AC43" s="38">
        <v>1373</v>
      </c>
      <c r="AD43" s="38">
        <v>3313</v>
      </c>
      <c r="AE43" s="14" t="s">
        <v>129</v>
      </c>
      <c r="AF43" s="8">
        <v>112.688</v>
      </c>
      <c r="AG43" s="8">
        <f t="shared" si="6"/>
        <v>112.688</v>
      </c>
      <c r="AH43" s="8">
        <f t="shared" si="7"/>
        <v>145.559968</v>
      </c>
      <c r="AI43" s="8">
        <f t="shared" si="8"/>
        <v>145.559968</v>
      </c>
      <c r="AJ43" s="8">
        <f t="shared" si="9"/>
        <v>1.2917077949737328</v>
      </c>
      <c r="AK43" s="8"/>
      <c r="AL43" s="30">
        <v>2</v>
      </c>
    </row>
    <row r="44" spans="1:38" x14ac:dyDescent="0.3">
      <c r="A44">
        <v>3</v>
      </c>
      <c r="B44">
        <v>41</v>
      </c>
      <c r="C44" s="2">
        <v>1</v>
      </c>
      <c r="D44" t="s">
        <v>113</v>
      </c>
      <c r="E44">
        <v>1</v>
      </c>
      <c r="F44" s="2">
        <v>2</v>
      </c>
      <c r="G44" t="s">
        <v>60</v>
      </c>
      <c r="H44">
        <v>1</v>
      </c>
      <c r="I44" s="2">
        <v>3</v>
      </c>
      <c r="J44" t="str">
        <f>V44</f>
        <v>T-115104_Sheet 3</v>
      </c>
      <c r="K44">
        <f>X44</f>
        <v>1</v>
      </c>
      <c r="M44" t="s">
        <v>801</v>
      </c>
      <c r="N44">
        <v>1</v>
      </c>
      <c r="O44" s="2">
        <v>3</v>
      </c>
      <c r="P44" t="str">
        <f>V44</f>
        <v>T-115104_Sheet 3</v>
      </c>
      <c r="Q44">
        <f>X44</f>
        <v>1</v>
      </c>
      <c r="U44" s="1" t="s">
        <v>804</v>
      </c>
      <c r="V44" s="1" t="s">
        <v>805</v>
      </c>
      <c r="W44" s="1" t="s">
        <v>108</v>
      </c>
      <c r="X44" s="1">
        <v>1</v>
      </c>
      <c r="Y44" s="1" t="s">
        <v>599</v>
      </c>
      <c r="Z44" s="38">
        <v>4</v>
      </c>
      <c r="AA44" s="1" t="s">
        <v>131</v>
      </c>
      <c r="AB44" s="2">
        <f t="shared" si="15"/>
        <v>1</v>
      </c>
      <c r="AC44" s="38">
        <v>1373</v>
      </c>
      <c r="AD44" s="38">
        <v>3313</v>
      </c>
      <c r="AE44" s="14" t="s">
        <v>129</v>
      </c>
      <c r="AF44" s="8">
        <v>126.354</v>
      </c>
      <c r="AG44" s="8">
        <f t="shared" si="6"/>
        <v>126.354</v>
      </c>
      <c r="AH44" s="8">
        <f t="shared" si="7"/>
        <v>145.559968</v>
      </c>
      <c r="AI44" s="8">
        <f t="shared" si="8"/>
        <v>145.559968</v>
      </c>
      <c r="AJ44" s="8">
        <f t="shared" si="9"/>
        <v>1.1520012662836159</v>
      </c>
      <c r="AK44" s="8"/>
      <c r="AL44" s="30">
        <v>2</v>
      </c>
    </row>
    <row r="45" spans="1:38" x14ac:dyDescent="0.3">
      <c r="A45">
        <v>158</v>
      </c>
      <c r="B45">
        <v>28</v>
      </c>
      <c r="C45" s="2">
        <v>2</v>
      </c>
      <c r="D45" s="30" t="s">
        <v>320</v>
      </c>
      <c r="E45">
        <v>1</v>
      </c>
      <c r="F45" s="2">
        <v>12</v>
      </c>
      <c r="G45" t="s">
        <v>270</v>
      </c>
      <c r="H45">
        <v>1</v>
      </c>
      <c r="I45" s="2">
        <v>7</v>
      </c>
      <c r="J45" t="str">
        <f>V45</f>
        <v>T-114264_Oben Rechts</v>
      </c>
      <c r="K45">
        <f>X45</f>
        <v>1</v>
      </c>
      <c r="L45"/>
      <c r="U45" s="1" t="s">
        <v>39</v>
      </c>
      <c r="V45" s="1" t="s">
        <v>86</v>
      </c>
      <c r="W45" s="1" t="s">
        <v>108</v>
      </c>
      <c r="X45" s="1">
        <v>1</v>
      </c>
      <c r="Y45" s="1"/>
      <c r="Z45" s="38">
        <v>4</v>
      </c>
      <c r="AA45" s="1" t="s">
        <v>131</v>
      </c>
      <c r="AB45" s="2">
        <f t="shared" si="15"/>
        <v>1</v>
      </c>
      <c r="AC45" s="38">
        <v>1387</v>
      </c>
      <c r="AD45" s="38">
        <v>2635</v>
      </c>
      <c r="AE45" s="14" t="s">
        <v>129</v>
      </c>
      <c r="AF45" s="8">
        <v>95.915999999999997</v>
      </c>
      <c r="AG45" s="8">
        <f t="shared" si="6"/>
        <v>95.915999999999997</v>
      </c>
      <c r="AH45" s="8">
        <f t="shared" si="7"/>
        <v>116.95184</v>
      </c>
      <c r="AI45" s="8">
        <f t="shared" si="8"/>
        <v>116.95184</v>
      </c>
      <c r="AJ45" s="8">
        <f t="shared" si="9"/>
        <v>1.2193152341632263</v>
      </c>
      <c r="AK45" s="8"/>
      <c r="AL45">
        <v>1</v>
      </c>
    </row>
    <row r="46" spans="1:38" x14ac:dyDescent="0.3">
      <c r="A46">
        <v>140</v>
      </c>
      <c r="B46">
        <v>29</v>
      </c>
      <c r="C46" s="2">
        <v>2</v>
      </c>
      <c r="D46" s="30" t="s">
        <v>320</v>
      </c>
      <c r="E46">
        <v>1</v>
      </c>
      <c r="F46" s="2">
        <v>12</v>
      </c>
      <c r="G46" t="s">
        <v>270</v>
      </c>
      <c r="H46">
        <v>1</v>
      </c>
      <c r="I46" s="2">
        <v>1</v>
      </c>
      <c r="J46" t="s">
        <v>271</v>
      </c>
      <c r="K46">
        <v>1</v>
      </c>
      <c r="L46" s="2">
        <v>1</v>
      </c>
      <c r="U46" s="1" t="s">
        <v>41</v>
      </c>
      <c r="V46" s="1" t="s">
        <v>88</v>
      </c>
      <c r="W46" s="1" t="s">
        <v>108</v>
      </c>
      <c r="X46" s="1">
        <v>1</v>
      </c>
      <c r="Y46" s="1"/>
      <c r="Z46" s="38">
        <v>4</v>
      </c>
      <c r="AA46" s="1" t="s">
        <v>131</v>
      </c>
      <c r="AB46" s="2">
        <f t="shared" si="15"/>
        <v>1</v>
      </c>
      <c r="AC46" s="38">
        <v>1387</v>
      </c>
      <c r="AD46" s="38">
        <v>2635</v>
      </c>
      <c r="AE46" s="14" t="s">
        <v>129</v>
      </c>
      <c r="AF46" s="8">
        <v>95.915999999999997</v>
      </c>
      <c r="AG46" s="8">
        <f t="shared" si="6"/>
        <v>95.915999999999997</v>
      </c>
      <c r="AH46" s="8">
        <f t="shared" si="7"/>
        <v>116.95184</v>
      </c>
      <c r="AI46" s="8">
        <f t="shared" si="8"/>
        <v>116.95184</v>
      </c>
      <c r="AJ46" s="8">
        <f t="shared" si="9"/>
        <v>1.2193152341632263</v>
      </c>
      <c r="AK46" s="8"/>
      <c r="AL46">
        <v>1</v>
      </c>
    </row>
    <row r="47" spans="1:38" x14ac:dyDescent="0.3">
      <c r="A47">
        <v>371</v>
      </c>
      <c r="B47">
        <v>21</v>
      </c>
      <c r="C47" s="2">
        <v>4</v>
      </c>
      <c r="D47" s="30" t="s">
        <v>894</v>
      </c>
      <c r="E47">
        <v>1</v>
      </c>
      <c r="F47" s="2">
        <v>3</v>
      </c>
      <c r="G47" t="s">
        <v>747</v>
      </c>
      <c r="H47">
        <v>3</v>
      </c>
      <c r="I47" s="2">
        <v>1</v>
      </c>
      <c r="J47" t="s">
        <v>748</v>
      </c>
      <c r="K47">
        <v>1</v>
      </c>
      <c r="L47" s="2">
        <v>3</v>
      </c>
      <c r="M47" t="str">
        <f>V47</f>
        <v>T-113281_Standard</v>
      </c>
      <c r="N47">
        <f>X47</f>
        <v>1</v>
      </c>
      <c r="U47" s="1" t="s">
        <v>284</v>
      </c>
      <c r="V47" s="1" t="s">
        <v>285</v>
      </c>
      <c r="W47" s="1" t="s">
        <v>108</v>
      </c>
      <c r="X47" s="1">
        <v>1</v>
      </c>
      <c r="Y47" s="1"/>
      <c r="Z47" s="37">
        <v>4</v>
      </c>
      <c r="AA47" s="1" t="s">
        <v>131</v>
      </c>
      <c r="AB47" s="2">
        <f t="shared" si="15"/>
        <v>3</v>
      </c>
      <c r="AC47" s="37">
        <v>1404</v>
      </c>
      <c r="AD47" s="38">
        <v>1976</v>
      </c>
      <c r="AE47" s="14" t="s">
        <v>129</v>
      </c>
      <c r="AF47" s="8">
        <v>87.024000000000001</v>
      </c>
      <c r="AG47" s="8">
        <f t="shared" si="6"/>
        <v>261.072</v>
      </c>
      <c r="AH47" s="8">
        <f t="shared" si="7"/>
        <v>88.777727999999996</v>
      </c>
      <c r="AI47" s="8">
        <f t="shared" si="8"/>
        <v>266.33318399999996</v>
      </c>
      <c r="AJ47" s="8">
        <f t="shared" si="9"/>
        <v>1.0201522338665194</v>
      </c>
      <c r="AK47" s="8"/>
      <c r="AL47">
        <v>3</v>
      </c>
    </row>
    <row r="48" spans="1:38" x14ac:dyDescent="0.3">
      <c r="A48">
        <v>358</v>
      </c>
      <c r="B48">
        <v>19</v>
      </c>
      <c r="C48" s="2">
        <v>4</v>
      </c>
      <c r="D48" s="30" t="s">
        <v>894</v>
      </c>
      <c r="E48">
        <v>1</v>
      </c>
      <c r="F48" s="2">
        <v>3</v>
      </c>
      <c r="G48" t="s">
        <v>747</v>
      </c>
      <c r="H48">
        <v>3</v>
      </c>
      <c r="I48" s="2">
        <v>1</v>
      </c>
      <c r="J48" t="s">
        <v>748</v>
      </c>
      <c r="K48">
        <v>1</v>
      </c>
      <c r="L48" s="2">
        <v>2</v>
      </c>
      <c r="U48" s="1" t="s">
        <v>38</v>
      </c>
      <c r="V48" s="1" t="s">
        <v>85</v>
      </c>
      <c r="W48" s="1" t="s">
        <v>108</v>
      </c>
      <c r="X48" s="1">
        <v>1</v>
      </c>
      <c r="Y48" s="1"/>
      <c r="Z48" s="38">
        <v>4</v>
      </c>
      <c r="AA48" s="1" t="s">
        <v>131</v>
      </c>
      <c r="AB48" s="2">
        <f t="shared" si="15"/>
        <v>3</v>
      </c>
      <c r="AC48" s="38">
        <v>1447</v>
      </c>
      <c r="AD48" s="38">
        <v>1537</v>
      </c>
      <c r="AE48" s="14" t="s">
        <v>129</v>
      </c>
      <c r="AF48" s="8">
        <v>38.881999999999998</v>
      </c>
      <c r="AG48" s="8">
        <f t="shared" si="6"/>
        <v>116.64599999999999</v>
      </c>
      <c r="AH48" s="8">
        <f t="shared" si="7"/>
        <v>71.169247999999996</v>
      </c>
      <c r="AI48" s="8">
        <f t="shared" si="8"/>
        <v>213.507744</v>
      </c>
      <c r="AJ48" s="8">
        <f t="shared" si="9"/>
        <v>1.8303906177665761</v>
      </c>
      <c r="AK48" s="8"/>
      <c r="AL48">
        <v>1</v>
      </c>
    </row>
    <row r="49" spans="1:38" x14ac:dyDescent="0.3">
      <c r="A49">
        <v>359</v>
      </c>
      <c r="B49">
        <v>20</v>
      </c>
      <c r="C49" s="2">
        <v>4</v>
      </c>
      <c r="D49" s="30" t="s">
        <v>894</v>
      </c>
      <c r="E49">
        <v>1</v>
      </c>
      <c r="F49" s="2">
        <v>3</v>
      </c>
      <c r="G49" t="s">
        <v>747</v>
      </c>
      <c r="H49">
        <v>3</v>
      </c>
      <c r="I49" s="2">
        <v>1</v>
      </c>
      <c r="J49" t="s">
        <v>748</v>
      </c>
      <c r="K49">
        <v>1</v>
      </c>
      <c r="L49" s="2">
        <v>2</v>
      </c>
      <c r="U49" s="1" t="s">
        <v>42</v>
      </c>
      <c r="V49" s="1" t="s">
        <v>89</v>
      </c>
      <c r="W49" s="1" t="s">
        <v>108</v>
      </c>
      <c r="X49" s="1">
        <v>1</v>
      </c>
      <c r="Y49" s="1"/>
      <c r="Z49" s="38">
        <v>4</v>
      </c>
      <c r="AA49" s="1" t="s">
        <v>131</v>
      </c>
      <c r="AB49" s="2">
        <f t="shared" si="15"/>
        <v>3</v>
      </c>
      <c r="AC49" s="38">
        <v>1447</v>
      </c>
      <c r="AD49" s="38">
        <v>1537</v>
      </c>
      <c r="AE49" s="14" t="s">
        <v>129</v>
      </c>
      <c r="AF49" s="8">
        <v>38.881999999999998</v>
      </c>
      <c r="AG49" s="8">
        <f t="shared" si="6"/>
        <v>116.64599999999999</v>
      </c>
      <c r="AH49" s="8">
        <f t="shared" si="7"/>
        <v>71.169247999999996</v>
      </c>
      <c r="AI49" s="8">
        <f t="shared" si="8"/>
        <v>213.507744</v>
      </c>
      <c r="AJ49" s="8">
        <f t="shared" si="9"/>
        <v>1.8303906177665761</v>
      </c>
      <c r="AK49" s="8"/>
      <c r="AL49">
        <v>1</v>
      </c>
    </row>
    <row r="50" spans="1:38" x14ac:dyDescent="0.3">
      <c r="A50">
        <v>219</v>
      </c>
      <c r="B50">
        <v>58</v>
      </c>
      <c r="C50" s="2">
        <v>3</v>
      </c>
      <c r="D50" s="30" t="s">
        <v>613</v>
      </c>
      <c r="E50">
        <v>1</v>
      </c>
      <c r="F50" s="2" t="str">
        <f>U50</f>
        <v>14</v>
      </c>
      <c r="G50" t="str">
        <f>V50</f>
        <v>T-113027_Standard</v>
      </c>
      <c r="H50">
        <f>X50</f>
        <v>3</v>
      </c>
      <c r="U50" s="12" t="s">
        <v>428</v>
      </c>
      <c r="V50" s="12" t="s">
        <v>429</v>
      </c>
      <c r="W50" s="1" t="s">
        <v>108</v>
      </c>
      <c r="X50" s="1">
        <v>3</v>
      </c>
      <c r="Y50" s="1" t="s">
        <v>599</v>
      </c>
      <c r="Z50" s="37">
        <v>4</v>
      </c>
      <c r="AA50" s="1" t="s">
        <v>131</v>
      </c>
      <c r="AB50" s="2">
        <v>18</v>
      </c>
      <c r="AC50" s="46">
        <v>1460</v>
      </c>
      <c r="AD50" s="46">
        <v>4342</v>
      </c>
      <c r="AE50" s="14" t="s">
        <v>129</v>
      </c>
      <c r="AF50" s="8">
        <v>1216.57</v>
      </c>
      <c r="AG50" s="8">
        <f t="shared" si="6"/>
        <v>21898.26</v>
      </c>
      <c r="AH50" s="8">
        <f t="shared" si="7"/>
        <v>202.85824</v>
      </c>
      <c r="AI50" s="8">
        <f t="shared" si="8"/>
        <v>3651.44832</v>
      </c>
      <c r="AJ50" s="8">
        <f t="shared" si="9"/>
        <v>0.1667460483161676</v>
      </c>
      <c r="AK50" s="8"/>
    </row>
    <row r="51" spans="1:38" x14ac:dyDescent="0.3">
      <c r="A51">
        <v>229</v>
      </c>
      <c r="B51">
        <v>59</v>
      </c>
      <c r="C51" s="2">
        <v>3</v>
      </c>
      <c r="D51" s="30" t="s">
        <v>613</v>
      </c>
      <c r="E51">
        <v>1</v>
      </c>
      <c r="F51" s="2" t="str">
        <f>U51</f>
        <v>18</v>
      </c>
      <c r="G51" t="str">
        <f>V51</f>
        <v>T-113027_3</v>
      </c>
      <c r="H51">
        <f>X51</f>
        <v>3</v>
      </c>
      <c r="U51" s="12" t="s">
        <v>446</v>
      </c>
      <c r="V51" s="12" t="s">
        <v>447</v>
      </c>
      <c r="W51" s="1" t="s">
        <v>108</v>
      </c>
      <c r="X51" s="1">
        <v>3</v>
      </c>
      <c r="Y51" s="1" t="s">
        <v>599</v>
      </c>
      <c r="Z51" s="37">
        <v>4</v>
      </c>
      <c r="AA51" s="1" t="s">
        <v>131</v>
      </c>
      <c r="AB51" s="2">
        <v>18</v>
      </c>
      <c r="AC51" s="46">
        <v>1460</v>
      </c>
      <c r="AD51" s="46">
        <v>4342</v>
      </c>
      <c r="AE51" s="14" t="s">
        <v>129</v>
      </c>
      <c r="AF51" s="8">
        <v>1193.5060000000001</v>
      </c>
      <c r="AG51" s="8">
        <f t="shared" si="6"/>
        <v>21483.108</v>
      </c>
      <c r="AH51" s="8">
        <f t="shared" si="7"/>
        <v>202.85824</v>
      </c>
      <c r="AI51" s="8">
        <f t="shared" si="8"/>
        <v>3651.44832</v>
      </c>
      <c r="AJ51" s="8">
        <f t="shared" si="9"/>
        <v>0.16996834536231908</v>
      </c>
      <c r="AK51" s="8"/>
    </row>
    <row r="52" spans="1:38" x14ac:dyDescent="0.3">
      <c r="A52">
        <v>19</v>
      </c>
      <c r="B52">
        <v>43</v>
      </c>
      <c r="C52" s="2">
        <v>1</v>
      </c>
      <c r="D52" t="s">
        <v>113</v>
      </c>
      <c r="E52">
        <v>1</v>
      </c>
      <c r="F52" s="2">
        <v>3</v>
      </c>
      <c r="G52" t="s">
        <v>77</v>
      </c>
      <c r="H52">
        <v>1</v>
      </c>
      <c r="I52" s="2">
        <v>3</v>
      </c>
      <c r="J52" t="str">
        <f>V52</f>
        <v>T-114248_Oben Links</v>
      </c>
      <c r="K52">
        <f>X52</f>
        <v>1</v>
      </c>
      <c r="U52" s="1" t="s">
        <v>5</v>
      </c>
      <c r="V52" s="1" t="s">
        <v>61</v>
      </c>
      <c r="W52" s="1" t="s">
        <v>108</v>
      </c>
      <c r="X52" s="1">
        <v>1</v>
      </c>
      <c r="Y52" s="1"/>
      <c r="Z52" s="38">
        <v>4</v>
      </c>
      <c r="AA52" s="1" t="s">
        <v>131</v>
      </c>
      <c r="AB52" s="2">
        <f t="shared" ref="AB52:AB62" si="16">PRODUCT(E52,H52,K52,N52,Q52)</f>
        <v>1</v>
      </c>
      <c r="AC52" s="38">
        <v>1498</v>
      </c>
      <c r="AD52" s="38">
        <v>3450</v>
      </c>
      <c r="AE52" s="14" t="s">
        <v>129</v>
      </c>
      <c r="AF52" s="8">
        <v>94.489000000000004</v>
      </c>
      <c r="AG52" s="8">
        <f t="shared" si="6"/>
        <v>94.489000000000004</v>
      </c>
      <c r="AH52" s="8">
        <f t="shared" si="7"/>
        <v>165.3792</v>
      </c>
      <c r="AI52" s="8">
        <f t="shared" si="8"/>
        <v>165.3792</v>
      </c>
      <c r="AJ52" s="8">
        <f t="shared" si="9"/>
        <v>1.7502481770364804</v>
      </c>
      <c r="AK52" s="8"/>
      <c r="AL52">
        <v>1</v>
      </c>
    </row>
    <row r="53" spans="1:38" x14ac:dyDescent="0.3">
      <c r="A53">
        <v>55</v>
      </c>
      <c r="B53">
        <v>44</v>
      </c>
      <c r="C53" s="2">
        <v>2</v>
      </c>
      <c r="D53" s="30" t="s">
        <v>320</v>
      </c>
      <c r="E53">
        <v>1</v>
      </c>
      <c r="F53" s="2">
        <v>1</v>
      </c>
      <c r="G53" t="s">
        <v>137</v>
      </c>
      <c r="H53">
        <v>1</v>
      </c>
      <c r="I53" s="2">
        <v>1</v>
      </c>
      <c r="J53" t="str">
        <f>V53</f>
        <v>T-114248_Oben Rechts</v>
      </c>
      <c r="K53">
        <f>X53</f>
        <v>1</v>
      </c>
      <c r="L53"/>
      <c r="U53" s="1" t="s">
        <v>7</v>
      </c>
      <c r="V53" s="1" t="s">
        <v>63</v>
      </c>
      <c r="W53" s="1" t="s">
        <v>108</v>
      </c>
      <c r="X53" s="1">
        <v>1</v>
      </c>
      <c r="Y53" s="1"/>
      <c r="Z53" s="38">
        <v>4</v>
      </c>
      <c r="AA53" s="1" t="s">
        <v>131</v>
      </c>
      <c r="AB53" s="2">
        <f t="shared" si="16"/>
        <v>1</v>
      </c>
      <c r="AC53" s="38">
        <v>1498</v>
      </c>
      <c r="AD53" s="38">
        <v>3450</v>
      </c>
      <c r="AE53" s="14" t="s">
        <v>129</v>
      </c>
      <c r="AF53" s="8">
        <v>94.489000000000004</v>
      </c>
      <c r="AG53" s="8">
        <f t="shared" si="6"/>
        <v>94.489000000000004</v>
      </c>
      <c r="AH53" s="8">
        <f t="shared" si="7"/>
        <v>165.3792</v>
      </c>
      <c r="AI53" s="8">
        <f t="shared" si="8"/>
        <v>165.3792</v>
      </c>
      <c r="AJ53" s="8">
        <f t="shared" si="9"/>
        <v>1.7502481770364804</v>
      </c>
      <c r="AK53" s="8"/>
      <c r="AL53">
        <v>1</v>
      </c>
    </row>
    <row r="54" spans="1:38" x14ac:dyDescent="0.3">
      <c r="A54">
        <v>132</v>
      </c>
      <c r="B54">
        <v>45</v>
      </c>
      <c r="C54" s="2">
        <v>2</v>
      </c>
      <c r="D54" s="30" t="s">
        <v>320</v>
      </c>
      <c r="E54">
        <v>1</v>
      </c>
      <c r="F54" s="2">
        <v>11</v>
      </c>
      <c r="G54" t="s">
        <v>254</v>
      </c>
      <c r="H54">
        <v>1</v>
      </c>
      <c r="I54" s="2">
        <v>1</v>
      </c>
      <c r="J54" t="str">
        <f>V54</f>
        <v>T-114254_Oben Links</v>
      </c>
      <c r="K54">
        <f>X54</f>
        <v>1</v>
      </c>
      <c r="L54"/>
      <c r="U54" s="1" t="s">
        <v>21</v>
      </c>
      <c r="V54" s="1" t="s">
        <v>78</v>
      </c>
      <c r="W54" s="1" t="s">
        <v>108</v>
      </c>
      <c r="X54" s="1">
        <v>1</v>
      </c>
      <c r="Y54" s="1"/>
      <c r="Z54" s="38">
        <v>4</v>
      </c>
      <c r="AA54" s="1" t="s">
        <v>131</v>
      </c>
      <c r="AB54" s="2">
        <f t="shared" si="16"/>
        <v>1</v>
      </c>
      <c r="AC54" s="38">
        <v>1498</v>
      </c>
      <c r="AD54" s="38">
        <v>3699</v>
      </c>
      <c r="AE54" s="14" t="s">
        <v>129</v>
      </c>
      <c r="AF54" s="8">
        <v>105.053</v>
      </c>
      <c r="AG54" s="8">
        <f t="shared" si="6"/>
        <v>105.053</v>
      </c>
      <c r="AH54" s="8">
        <f t="shared" si="7"/>
        <v>177.31526400000001</v>
      </c>
      <c r="AI54" s="8">
        <f t="shared" si="8"/>
        <v>177.31526400000001</v>
      </c>
      <c r="AJ54" s="8">
        <f t="shared" si="9"/>
        <v>1.6878648301333614</v>
      </c>
      <c r="AK54" s="8"/>
      <c r="AL54">
        <v>1</v>
      </c>
    </row>
    <row r="55" spans="1:38" x14ac:dyDescent="0.3">
      <c r="A55">
        <v>35</v>
      </c>
      <c r="B55">
        <v>46</v>
      </c>
      <c r="C55" s="2">
        <v>1</v>
      </c>
      <c r="D55" t="s">
        <v>113</v>
      </c>
      <c r="E55">
        <v>1</v>
      </c>
      <c r="F55" s="2">
        <v>4</v>
      </c>
      <c r="G55" t="s">
        <v>84</v>
      </c>
      <c r="H55">
        <v>2</v>
      </c>
      <c r="I55" s="2">
        <v>3</v>
      </c>
      <c r="J55" t="str">
        <f>V55</f>
        <v>T-114254_Oben Rechts</v>
      </c>
      <c r="K55">
        <f>X55</f>
        <v>1</v>
      </c>
      <c r="U55" s="1" t="s">
        <v>23</v>
      </c>
      <c r="V55" s="1" t="s">
        <v>80</v>
      </c>
      <c r="W55" s="1" t="s">
        <v>108</v>
      </c>
      <c r="X55" s="1">
        <v>1</v>
      </c>
      <c r="Y55" s="1"/>
      <c r="Z55" s="38">
        <v>4</v>
      </c>
      <c r="AA55" s="1" t="s">
        <v>131</v>
      </c>
      <c r="AB55" s="2">
        <f t="shared" si="16"/>
        <v>2</v>
      </c>
      <c r="AC55" s="38">
        <v>1498</v>
      </c>
      <c r="AD55" s="38">
        <v>3699</v>
      </c>
      <c r="AE55" s="14" t="s">
        <v>129</v>
      </c>
      <c r="AF55" s="8">
        <v>105.053</v>
      </c>
      <c r="AG55" s="8">
        <f t="shared" si="6"/>
        <v>210.10599999999999</v>
      </c>
      <c r="AH55" s="8">
        <f t="shared" si="7"/>
        <v>177.31526400000001</v>
      </c>
      <c r="AI55" s="8">
        <f t="shared" si="8"/>
        <v>354.63052800000003</v>
      </c>
      <c r="AJ55" s="8">
        <f t="shared" si="9"/>
        <v>1.6878648301333614</v>
      </c>
      <c r="AK55" s="8"/>
      <c r="AL55">
        <v>1</v>
      </c>
    </row>
    <row r="56" spans="1:38" x14ac:dyDescent="0.3">
      <c r="A56">
        <v>445</v>
      </c>
      <c r="B56">
        <v>51</v>
      </c>
      <c r="C56" s="2">
        <v>5</v>
      </c>
      <c r="D56" s="30" t="s">
        <v>1040</v>
      </c>
      <c r="E56">
        <v>1</v>
      </c>
      <c r="F56" s="2">
        <v>1</v>
      </c>
      <c r="G56" t="s">
        <v>901</v>
      </c>
      <c r="H56">
        <v>3</v>
      </c>
      <c r="I56" s="2">
        <v>1</v>
      </c>
      <c r="J56" t="s">
        <v>902</v>
      </c>
      <c r="K56">
        <v>1</v>
      </c>
      <c r="L56" s="2">
        <v>1</v>
      </c>
      <c r="U56" s="1" t="s">
        <v>138</v>
      </c>
      <c r="V56" s="1" t="s">
        <v>139</v>
      </c>
      <c r="W56" s="1" t="s">
        <v>108</v>
      </c>
      <c r="X56" s="1">
        <v>1</v>
      </c>
      <c r="Y56" s="1"/>
      <c r="Z56" s="37">
        <v>4</v>
      </c>
      <c r="AA56" s="1" t="s">
        <v>131</v>
      </c>
      <c r="AB56" s="2">
        <f t="shared" si="16"/>
        <v>3</v>
      </c>
      <c r="AC56" s="37">
        <v>1526</v>
      </c>
      <c r="AD56" s="38">
        <v>4099</v>
      </c>
      <c r="AE56" s="14" t="s">
        <v>129</v>
      </c>
      <c r="AF56" s="8">
        <v>173.494</v>
      </c>
      <c r="AG56" s="8">
        <f t="shared" si="6"/>
        <v>520.48199999999997</v>
      </c>
      <c r="AH56" s="8">
        <f t="shared" si="7"/>
        <v>200.16236799999999</v>
      </c>
      <c r="AI56" s="8">
        <f t="shared" si="8"/>
        <v>600.48710399999993</v>
      </c>
      <c r="AJ56" s="8">
        <f t="shared" si="9"/>
        <v>1.1537134886509044</v>
      </c>
      <c r="AK56" s="8"/>
      <c r="AL56">
        <v>3</v>
      </c>
    </row>
    <row r="57" spans="1:38" x14ac:dyDescent="0.3">
      <c r="A57">
        <v>456</v>
      </c>
      <c r="B57">
        <v>52</v>
      </c>
      <c r="C57" s="2">
        <v>5</v>
      </c>
      <c r="D57" s="30" t="s">
        <v>1040</v>
      </c>
      <c r="E57">
        <v>1</v>
      </c>
      <c r="F57" s="2">
        <v>1</v>
      </c>
      <c r="G57" t="s">
        <v>901</v>
      </c>
      <c r="H57">
        <v>3</v>
      </c>
      <c r="I57" s="2">
        <v>1</v>
      </c>
      <c r="J57" t="s">
        <v>902</v>
      </c>
      <c r="K57">
        <v>1</v>
      </c>
      <c r="L57" s="2">
        <v>2</v>
      </c>
      <c r="U57" s="1" t="s">
        <v>255</v>
      </c>
      <c r="V57" s="1" t="s">
        <v>256</v>
      </c>
      <c r="W57" s="1" t="s">
        <v>108</v>
      </c>
      <c r="X57" s="1">
        <v>1</v>
      </c>
      <c r="Y57" s="1"/>
      <c r="Z57" s="37">
        <v>4</v>
      </c>
      <c r="AA57" s="1" t="s">
        <v>131</v>
      </c>
      <c r="AB57" s="2">
        <f t="shared" si="16"/>
        <v>3</v>
      </c>
      <c r="AC57" s="37">
        <v>1583</v>
      </c>
      <c r="AD57" s="38">
        <v>4105</v>
      </c>
      <c r="AE57" s="14" t="s">
        <v>129</v>
      </c>
      <c r="AF57" s="8">
        <v>187.345</v>
      </c>
      <c r="AG57" s="8">
        <f t="shared" si="6"/>
        <v>562.03499999999997</v>
      </c>
      <c r="AH57" s="8">
        <f t="shared" si="7"/>
        <v>207.94288</v>
      </c>
      <c r="AI57" s="8">
        <f t="shared" si="8"/>
        <v>623.82863999999995</v>
      </c>
      <c r="AJ57" s="8">
        <f t="shared" si="9"/>
        <v>1.1099462488990899</v>
      </c>
      <c r="AK57" s="8"/>
      <c r="AL57">
        <v>3</v>
      </c>
    </row>
    <row r="58" spans="1:38" x14ac:dyDescent="0.3">
      <c r="A58">
        <v>155</v>
      </c>
      <c r="B58">
        <v>30</v>
      </c>
      <c r="C58" s="2">
        <v>2</v>
      </c>
      <c r="D58" s="30" t="s">
        <v>320</v>
      </c>
      <c r="E58">
        <v>1</v>
      </c>
      <c r="F58" s="2">
        <v>12</v>
      </c>
      <c r="G58" t="s">
        <v>270</v>
      </c>
      <c r="H58">
        <v>1</v>
      </c>
      <c r="I58" s="2">
        <v>4</v>
      </c>
      <c r="J58" t="str">
        <f>V58</f>
        <v>T-114264_Mitte</v>
      </c>
      <c r="K58">
        <f>X58</f>
        <v>1</v>
      </c>
      <c r="L58"/>
      <c r="U58" s="1" t="s">
        <v>40</v>
      </c>
      <c r="V58" s="1" t="s">
        <v>87</v>
      </c>
      <c r="W58" s="1" t="s">
        <v>108</v>
      </c>
      <c r="X58" s="1">
        <v>1</v>
      </c>
      <c r="Y58" s="1"/>
      <c r="Z58" s="42">
        <v>4</v>
      </c>
      <c r="AA58" s="30" t="s">
        <v>131</v>
      </c>
      <c r="AB58" s="2">
        <f t="shared" si="16"/>
        <v>1</v>
      </c>
      <c r="AC58" s="42">
        <v>1590</v>
      </c>
      <c r="AD58" s="42">
        <v>2635</v>
      </c>
      <c r="AE58" s="14" t="s">
        <v>129</v>
      </c>
      <c r="AF58" s="8">
        <v>134.054</v>
      </c>
      <c r="AG58" s="8">
        <f t="shared" si="6"/>
        <v>134.054</v>
      </c>
      <c r="AH58" s="8">
        <f t="shared" si="7"/>
        <v>134.06880000000001</v>
      </c>
      <c r="AI58" s="8">
        <f t="shared" si="8"/>
        <v>134.06880000000001</v>
      </c>
      <c r="AJ58" s="8">
        <f t="shared" si="9"/>
        <v>1.0001104032703239</v>
      </c>
      <c r="AK58" s="8"/>
    </row>
    <row r="59" spans="1:38" x14ac:dyDescent="0.3">
      <c r="A59">
        <v>157</v>
      </c>
      <c r="B59">
        <v>27</v>
      </c>
      <c r="C59" s="2">
        <v>2</v>
      </c>
      <c r="D59" s="30" t="s">
        <v>320</v>
      </c>
      <c r="E59">
        <v>1</v>
      </c>
      <c r="F59" s="2">
        <v>12</v>
      </c>
      <c r="G59" t="s">
        <v>270</v>
      </c>
      <c r="H59">
        <v>1</v>
      </c>
      <c r="I59" s="2">
        <v>6</v>
      </c>
      <c r="J59" t="str">
        <f>V59</f>
        <v>T-113357_Standard</v>
      </c>
      <c r="K59">
        <f>X59</f>
        <v>1</v>
      </c>
      <c r="L59"/>
      <c r="U59" s="1" t="s">
        <v>240</v>
      </c>
      <c r="V59" s="1" t="s">
        <v>241</v>
      </c>
      <c r="W59" s="1" t="s">
        <v>108</v>
      </c>
      <c r="X59" s="1">
        <v>1</v>
      </c>
      <c r="Y59" s="1"/>
      <c r="Z59" s="40">
        <v>4</v>
      </c>
      <c r="AA59" s="30" t="s">
        <v>131</v>
      </c>
      <c r="AB59" s="2">
        <f t="shared" si="16"/>
        <v>1</v>
      </c>
      <c r="AC59" s="40">
        <v>1694</v>
      </c>
      <c r="AD59" s="42">
        <v>2305</v>
      </c>
      <c r="AE59" s="14" t="s">
        <v>129</v>
      </c>
      <c r="AF59" s="8">
        <v>113.404</v>
      </c>
      <c r="AG59" s="8">
        <f t="shared" si="6"/>
        <v>113.404</v>
      </c>
      <c r="AH59" s="8">
        <f t="shared" si="7"/>
        <v>124.94944</v>
      </c>
      <c r="AI59" s="8">
        <f t="shared" si="8"/>
        <v>124.94944</v>
      </c>
      <c r="AJ59" s="8">
        <f t="shared" si="9"/>
        <v>1.1018080490987971</v>
      </c>
      <c r="AK59" s="8"/>
      <c r="AL59">
        <v>3</v>
      </c>
    </row>
    <row r="60" spans="1:38" x14ac:dyDescent="0.3">
      <c r="A60">
        <v>373</v>
      </c>
      <c r="B60">
        <v>33</v>
      </c>
      <c r="C60" s="2">
        <v>4</v>
      </c>
      <c r="D60" s="30" t="s">
        <v>894</v>
      </c>
      <c r="E60">
        <v>1</v>
      </c>
      <c r="F60" s="2">
        <v>3</v>
      </c>
      <c r="G60" t="s">
        <v>747</v>
      </c>
      <c r="H60">
        <v>3</v>
      </c>
      <c r="I60" s="2">
        <v>1</v>
      </c>
      <c r="J60" t="s">
        <v>748</v>
      </c>
      <c r="K60">
        <v>1</v>
      </c>
      <c r="L60" s="2">
        <v>3</v>
      </c>
      <c r="U60" s="1" t="s">
        <v>5</v>
      </c>
      <c r="V60" s="1" t="s">
        <v>159</v>
      </c>
      <c r="W60" s="1" t="s">
        <v>108</v>
      </c>
      <c r="X60" s="1">
        <v>1</v>
      </c>
      <c r="Y60" s="1"/>
      <c r="Z60" s="40">
        <v>4</v>
      </c>
      <c r="AA60" s="30" t="s">
        <v>131</v>
      </c>
      <c r="AB60" s="2">
        <f t="shared" si="16"/>
        <v>3</v>
      </c>
      <c r="AC60" s="40">
        <v>1740</v>
      </c>
      <c r="AD60" s="40">
        <v>2652</v>
      </c>
      <c r="AE60" s="14" t="s">
        <v>129</v>
      </c>
      <c r="AF60" s="8">
        <v>104.58</v>
      </c>
      <c r="AG60" s="8">
        <f t="shared" si="6"/>
        <v>313.74</v>
      </c>
      <c r="AH60" s="8">
        <f t="shared" si="7"/>
        <v>147.66336000000001</v>
      </c>
      <c r="AI60" s="8">
        <f t="shared" si="8"/>
        <v>442.99008000000003</v>
      </c>
      <c r="AJ60" s="8">
        <f t="shared" si="9"/>
        <v>1.4119655765920827</v>
      </c>
      <c r="AK60" s="8"/>
      <c r="AL60">
        <v>2</v>
      </c>
    </row>
    <row r="61" spans="1:38" x14ac:dyDescent="0.3">
      <c r="A61">
        <v>385</v>
      </c>
      <c r="B61">
        <v>34</v>
      </c>
      <c r="C61" s="2">
        <v>4</v>
      </c>
      <c r="D61" s="30" t="s">
        <v>894</v>
      </c>
      <c r="E61">
        <v>1</v>
      </c>
      <c r="F61" s="2">
        <v>3</v>
      </c>
      <c r="G61" t="s">
        <v>747</v>
      </c>
      <c r="H61">
        <v>3</v>
      </c>
      <c r="I61" s="2">
        <v>1</v>
      </c>
      <c r="J61" t="s">
        <v>748</v>
      </c>
      <c r="K61">
        <v>1</v>
      </c>
      <c r="L61" s="2">
        <v>4</v>
      </c>
      <c r="U61" s="1" t="s">
        <v>21</v>
      </c>
      <c r="V61" s="1" t="s">
        <v>167</v>
      </c>
      <c r="W61" s="1" t="s">
        <v>108</v>
      </c>
      <c r="X61" s="1">
        <v>1</v>
      </c>
      <c r="Y61" s="1"/>
      <c r="Z61" s="40">
        <v>4</v>
      </c>
      <c r="AA61" s="30" t="s">
        <v>131</v>
      </c>
      <c r="AB61" s="2">
        <f t="shared" si="16"/>
        <v>3</v>
      </c>
      <c r="AC61" s="40">
        <v>1740</v>
      </c>
      <c r="AD61" s="40">
        <v>2652</v>
      </c>
      <c r="AE61" s="14" t="s">
        <v>129</v>
      </c>
      <c r="AF61" s="8">
        <v>104.58</v>
      </c>
      <c r="AG61" s="8">
        <f t="shared" si="6"/>
        <v>313.74</v>
      </c>
      <c r="AH61" s="8">
        <f t="shared" si="7"/>
        <v>147.66336000000001</v>
      </c>
      <c r="AI61" s="8">
        <f t="shared" si="8"/>
        <v>442.99008000000003</v>
      </c>
      <c r="AJ61" s="8">
        <f t="shared" si="9"/>
        <v>1.4119655765920827</v>
      </c>
      <c r="AK61" s="8"/>
      <c r="AL61">
        <v>2</v>
      </c>
    </row>
    <row r="62" spans="1:38" x14ac:dyDescent="0.3">
      <c r="A62">
        <v>33</v>
      </c>
      <c r="B62">
        <v>38</v>
      </c>
      <c r="C62" s="2">
        <v>1</v>
      </c>
      <c r="D62" t="s">
        <v>113</v>
      </c>
      <c r="E62">
        <v>1</v>
      </c>
      <c r="F62" s="2">
        <v>4</v>
      </c>
      <c r="G62" t="s">
        <v>84</v>
      </c>
      <c r="H62">
        <v>2</v>
      </c>
      <c r="I62" s="2">
        <v>1</v>
      </c>
      <c r="J62" t="str">
        <f>V62</f>
        <v>T-113358_Standard</v>
      </c>
      <c r="K62">
        <f>X62</f>
        <v>1</v>
      </c>
      <c r="U62" s="1" t="s">
        <v>38</v>
      </c>
      <c r="V62" s="1" t="s">
        <v>172</v>
      </c>
      <c r="W62" s="1" t="s">
        <v>108</v>
      </c>
      <c r="X62" s="1">
        <v>1</v>
      </c>
      <c r="Y62" s="1"/>
      <c r="Z62" s="40">
        <v>4</v>
      </c>
      <c r="AA62" s="30" t="s">
        <v>131</v>
      </c>
      <c r="AB62" s="2">
        <f t="shared" si="16"/>
        <v>2</v>
      </c>
      <c r="AC62" s="40">
        <v>1869</v>
      </c>
      <c r="AD62" s="42">
        <v>3115</v>
      </c>
      <c r="AE62" s="14" t="s">
        <v>129</v>
      </c>
      <c r="AF62" s="8">
        <v>173.16499999999999</v>
      </c>
      <c r="AG62" s="8">
        <f t="shared" si="6"/>
        <v>346.33</v>
      </c>
      <c r="AH62" s="8">
        <f t="shared" si="7"/>
        <v>186.30192</v>
      </c>
      <c r="AI62" s="8">
        <f t="shared" si="8"/>
        <v>372.60383999999999</v>
      </c>
      <c r="AJ62" s="8">
        <f t="shared" si="9"/>
        <v>1.0758635983021974</v>
      </c>
      <c r="AK62" s="8"/>
      <c r="AL62">
        <v>3</v>
      </c>
    </row>
    <row r="63" spans="1:38" x14ac:dyDescent="0.3">
      <c r="D63" s="30"/>
      <c r="U63" s="12"/>
      <c r="V63" s="12"/>
      <c r="W63" s="1"/>
      <c r="X63" s="1"/>
      <c r="Y63" s="1"/>
      <c r="AA63" s="30"/>
      <c r="AE63" s="14"/>
      <c r="AF63" s="8"/>
      <c r="AG63" s="8"/>
      <c r="AH63" s="8"/>
      <c r="AI63" s="8"/>
      <c r="AJ63" s="8"/>
      <c r="AK63" s="8"/>
    </row>
    <row r="64" spans="1:38" x14ac:dyDescent="0.3">
      <c r="D64" s="30"/>
      <c r="U64" s="12"/>
      <c r="V64" s="12"/>
      <c r="W64" s="1"/>
      <c r="X64" s="1"/>
      <c r="Y64" s="1"/>
      <c r="AA64" s="30"/>
      <c r="AE64" s="14"/>
      <c r="AF64" s="8"/>
      <c r="AG64" s="8"/>
      <c r="AH64" s="8"/>
      <c r="AI64" s="8"/>
      <c r="AJ64" s="8"/>
      <c r="AK64" s="8"/>
    </row>
    <row r="65" spans="1:43" x14ac:dyDescent="0.3">
      <c r="A65">
        <v>523</v>
      </c>
      <c r="B65">
        <v>60</v>
      </c>
      <c r="C65" s="2">
        <v>5</v>
      </c>
      <c r="D65" s="30" t="s">
        <v>1040</v>
      </c>
      <c r="E65">
        <v>1</v>
      </c>
      <c r="F65" s="2">
        <v>1</v>
      </c>
      <c r="G65" t="s">
        <v>901</v>
      </c>
      <c r="H65">
        <v>3</v>
      </c>
      <c r="I65" s="2">
        <v>3</v>
      </c>
      <c r="J65" t="s">
        <v>982</v>
      </c>
      <c r="K65">
        <v>4</v>
      </c>
      <c r="L65" s="2">
        <v>4</v>
      </c>
      <c r="M65" t="str">
        <f>V65</f>
        <v>T-112687_Standard</v>
      </c>
      <c r="N65">
        <f>X65</f>
        <v>1</v>
      </c>
      <c r="U65" s="12" t="s">
        <v>24</v>
      </c>
      <c r="V65" s="12" t="s">
        <v>1021</v>
      </c>
      <c r="W65" s="12" t="s">
        <v>108</v>
      </c>
      <c r="X65" s="12">
        <v>1</v>
      </c>
      <c r="Y65" s="12" t="s">
        <v>986</v>
      </c>
      <c r="Z65" s="40">
        <v>5</v>
      </c>
      <c r="AA65" s="17" t="s">
        <v>131</v>
      </c>
      <c r="AB65" s="2">
        <f>PRODUCT(E65,H65,K65,N65,Q65)</f>
        <v>12</v>
      </c>
      <c r="AC65" s="40">
        <v>50</v>
      </c>
      <c r="AD65" s="40">
        <v>137</v>
      </c>
      <c r="AE65" s="32" t="s">
        <v>129</v>
      </c>
      <c r="AF65" s="8">
        <v>0.23899999999999999</v>
      </c>
      <c r="AG65" s="8">
        <f>AF65*AB65</f>
        <v>2.8679999999999999</v>
      </c>
      <c r="AH65" s="8">
        <f>Z65*AC65*AD65*8/1000000</f>
        <v>0.27400000000000002</v>
      </c>
      <c r="AI65" s="8">
        <f>AH65*AB65</f>
        <v>3.2880000000000003</v>
      </c>
      <c r="AJ65" s="8">
        <f t="shared" ref="AJ65:AJ132" si="17">AI65/AG65</f>
        <v>1.1464435146443517</v>
      </c>
      <c r="AK65" s="8"/>
      <c r="AL65">
        <v>1</v>
      </c>
    </row>
    <row r="66" spans="1:43" x14ac:dyDescent="0.3">
      <c r="A66">
        <v>508</v>
      </c>
      <c r="B66">
        <v>61</v>
      </c>
      <c r="C66" s="2">
        <v>5</v>
      </c>
      <c r="D66" s="30" t="s">
        <v>1040</v>
      </c>
      <c r="E66">
        <v>1</v>
      </c>
      <c r="F66" s="2">
        <v>1</v>
      </c>
      <c r="G66" t="s">
        <v>901</v>
      </c>
      <c r="H66">
        <v>3</v>
      </c>
      <c r="I66" s="2">
        <v>3</v>
      </c>
      <c r="J66" t="s">
        <v>982</v>
      </c>
      <c r="K66">
        <v>4</v>
      </c>
      <c r="L66" s="2">
        <v>1</v>
      </c>
      <c r="M66" t="s">
        <v>983</v>
      </c>
      <c r="N66">
        <v>1</v>
      </c>
      <c r="O66" s="2">
        <v>1</v>
      </c>
      <c r="P66" t="str">
        <f>V66</f>
        <v>T-112683_Standard</v>
      </c>
      <c r="Q66">
        <f>X66</f>
        <v>1</v>
      </c>
      <c r="U66" s="12" t="s">
        <v>984</v>
      </c>
      <c r="V66" s="12" t="s">
        <v>985</v>
      </c>
      <c r="W66" s="12" t="s">
        <v>108</v>
      </c>
      <c r="X66" s="12">
        <v>1</v>
      </c>
      <c r="Y66" s="12" t="s">
        <v>986</v>
      </c>
      <c r="Z66" s="40">
        <v>5</v>
      </c>
      <c r="AA66" s="17" t="s">
        <v>131</v>
      </c>
      <c r="AB66" s="2">
        <f>PRODUCT(E66,H66,K66,N66,Q66)</f>
        <v>12</v>
      </c>
      <c r="AC66" s="40">
        <v>432</v>
      </c>
      <c r="AD66" s="40">
        <v>1208</v>
      </c>
      <c r="AE66" s="32" t="s">
        <v>129</v>
      </c>
      <c r="AF66" s="8">
        <v>20.808</v>
      </c>
      <c r="AG66" s="8">
        <f>AF66*AB66</f>
        <v>249.696</v>
      </c>
      <c r="AH66" s="8">
        <f>Z66*AC66*AD66*8/1000000</f>
        <v>20.87424</v>
      </c>
      <c r="AI66" s="8">
        <f>AH66*AB66</f>
        <v>250.49088</v>
      </c>
      <c r="AJ66" s="8">
        <f t="shared" si="17"/>
        <v>1.0031833910034602</v>
      </c>
      <c r="AK66" s="8"/>
      <c r="AP66" s="30" t="s">
        <v>657</v>
      </c>
      <c r="AQ66" s="30" t="s">
        <v>987</v>
      </c>
    </row>
    <row r="67" spans="1:43" x14ac:dyDescent="0.3">
      <c r="D67" s="30"/>
      <c r="U67" s="12"/>
      <c r="V67" s="12"/>
      <c r="W67" s="12"/>
      <c r="X67" s="12"/>
      <c r="Y67" s="12"/>
      <c r="AA67" s="17"/>
      <c r="AE67" s="32"/>
      <c r="AF67" s="8"/>
      <c r="AG67" s="8"/>
      <c r="AH67" s="8"/>
      <c r="AI67" s="8"/>
      <c r="AJ67" s="8"/>
      <c r="AK67" s="8"/>
      <c r="AP67" s="30"/>
      <c r="AQ67" s="30"/>
    </row>
    <row r="68" spans="1:43" x14ac:dyDescent="0.3">
      <c r="A68">
        <v>204</v>
      </c>
      <c r="B68">
        <v>62</v>
      </c>
      <c r="C68" s="2">
        <v>3</v>
      </c>
      <c r="D68" s="30" t="s">
        <v>613</v>
      </c>
      <c r="E68">
        <v>1</v>
      </c>
      <c r="F68" s="2" t="s">
        <v>386</v>
      </c>
      <c r="G68" t="s">
        <v>387</v>
      </c>
      <c r="H68">
        <v>2</v>
      </c>
      <c r="I68" s="2">
        <v>8</v>
      </c>
      <c r="J68" t="str">
        <f t="shared" ref="J68:J75" si="18">V68</f>
        <v>T-113608_Standard</v>
      </c>
      <c r="K68">
        <f t="shared" ref="K68:K75" si="19">X68</f>
        <v>1</v>
      </c>
      <c r="U68" s="12" t="s">
        <v>402</v>
      </c>
      <c r="V68" s="12" t="s">
        <v>403</v>
      </c>
      <c r="W68" s="1" t="s">
        <v>108</v>
      </c>
      <c r="X68" s="1">
        <v>1</v>
      </c>
      <c r="Y68" s="1" t="s">
        <v>598</v>
      </c>
      <c r="Z68" s="40">
        <v>6</v>
      </c>
      <c r="AA68" s="30" t="s">
        <v>131</v>
      </c>
      <c r="AB68" s="2">
        <f t="shared" ref="AB68:AB75" si="20">PRODUCT(E68,H68,K68,N68,Q68)</f>
        <v>2</v>
      </c>
      <c r="AC68" s="40">
        <v>120</v>
      </c>
      <c r="AD68" s="40">
        <v>1887</v>
      </c>
      <c r="AE68" s="14" t="s">
        <v>129</v>
      </c>
      <c r="AF68" s="8">
        <v>10.675000000000001</v>
      </c>
      <c r="AG68" s="8">
        <f t="shared" ref="AG68:AG75" si="21">AF68*AB68</f>
        <v>21.35</v>
      </c>
      <c r="AH68" s="8">
        <f t="shared" ref="AH68:AH75" si="22">Z68*AC68*AD68*8/1000000</f>
        <v>10.869120000000001</v>
      </c>
      <c r="AI68" s="8">
        <f t="shared" ref="AI68:AI75" si="23">AH68*AB68</f>
        <v>21.738240000000001</v>
      </c>
      <c r="AJ68" s="8">
        <f t="shared" si="17"/>
        <v>1.018184543325527</v>
      </c>
      <c r="AK68" s="8"/>
      <c r="AL68" s="30">
        <v>1</v>
      </c>
    </row>
    <row r="69" spans="1:43" x14ac:dyDescent="0.3">
      <c r="A69">
        <v>205</v>
      </c>
      <c r="B69">
        <v>63</v>
      </c>
      <c r="C69" s="2">
        <v>3</v>
      </c>
      <c r="D69" s="30" t="s">
        <v>613</v>
      </c>
      <c r="E69">
        <v>1</v>
      </c>
      <c r="F69" s="2" t="s">
        <v>386</v>
      </c>
      <c r="G69" t="s">
        <v>387</v>
      </c>
      <c r="H69">
        <v>2</v>
      </c>
      <c r="I69" s="2">
        <v>9</v>
      </c>
      <c r="J69" t="str">
        <f t="shared" si="18"/>
        <v>T-113608_2</v>
      </c>
      <c r="K69">
        <f t="shared" si="19"/>
        <v>1</v>
      </c>
      <c r="U69" s="12" t="s">
        <v>404</v>
      </c>
      <c r="V69" s="12" t="s">
        <v>405</v>
      </c>
      <c r="W69" s="1" t="s">
        <v>108</v>
      </c>
      <c r="X69" s="1">
        <v>1</v>
      </c>
      <c r="Y69" s="1" t="s">
        <v>598</v>
      </c>
      <c r="Z69" s="40">
        <v>6</v>
      </c>
      <c r="AA69" s="30" t="s">
        <v>131</v>
      </c>
      <c r="AB69" s="2">
        <f t="shared" si="20"/>
        <v>2</v>
      </c>
      <c r="AC69" s="40">
        <v>120</v>
      </c>
      <c r="AD69" s="40">
        <v>1887</v>
      </c>
      <c r="AE69" s="14" t="s">
        <v>129</v>
      </c>
      <c r="AF69" s="8">
        <v>10.675000000000001</v>
      </c>
      <c r="AG69" s="8">
        <f t="shared" si="21"/>
        <v>21.35</v>
      </c>
      <c r="AH69" s="8">
        <f t="shared" si="22"/>
        <v>10.869120000000001</v>
      </c>
      <c r="AI69" s="8">
        <f t="shared" si="23"/>
        <v>21.738240000000001</v>
      </c>
      <c r="AJ69" s="8">
        <f t="shared" si="17"/>
        <v>1.018184543325527</v>
      </c>
      <c r="AK69" s="8"/>
      <c r="AL69" s="30">
        <v>1</v>
      </c>
    </row>
    <row r="70" spans="1:43" x14ac:dyDescent="0.3">
      <c r="A70">
        <v>207</v>
      </c>
      <c r="B70">
        <v>64</v>
      </c>
      <c r="C70" s="2">
        <v>3</v>
      </c>
      <c r="D70" s="30" t="s">
        <v>613</v>
      </c>
      <c r="E70">
        <v>1</v>
      </c>
      <c r="F70" s="2" t="s">
        <v>386</v>
      </c>
      <c r="G70" t="s">
        <v>387</v>
      </c>
      <c r="H70">
        <v>2</v>
      </c>
      <c r="I70" s="2">
        <v>11</v>
      </c>
      <c r="J70" t="str">
        <f t="shared" si="18"/>
        <v>T-113610_Standard</v>
      </c>
      <c r="K70">
        <f t="shared" si="19"/>
        <v>1</v>
      </c>
      <c r="U70" s="12" t="s">
        <v>408</v>
      </c>
      <c r="V70" s="12" t="s">
        <v>409</v>
      </c>
      <c r="W70" s="1" t="s">
        <v>108</v>
      </c>
      <c r="X70" s="1">
        <v>1</v>
      </c>
      <c r="Y70" s="1" t="s">
        <v>598</v>
      </c>
      <c r="Z70" s="40">
        <v>6</v>
      </c>
      <c r="AA70" s="30" t="s">
        <v>131</v>
      </c>
      <c r="AB70" s="2">
        <f t="shared" si="20"/>
        <v>2</v>
      </c>
      <c r="AC70" s="40">
        <v>120</v>
      </c>
      <c r="AD70" s="40">
        <v>1887</v>
      </c>
      <c r="AE70" s="14" t="s">
        <v>129</v>
      </c>
      <c r="AF70" s="8">
        <v>10.675000000000001</v>
      </c>
      <c r="AG70" s="8">
        <f t="shared" si="21"/>
        <v>21.35</v>
      </c>
      <c r="AH70" s="8">
        <f t="shared" si="22"/>
        <v>10.869120000000001</v>
      </c>
      <c r="AI70" s="8">
        <f t="shared" si="23"/>
        <v>21.738240000000001</v>
      </c>
      <c r="AJ70" s="8">
        <f t="shared" si="17"/>
        <v>1.018184543325527</v>
      </c>
      <c r="AK70" s="8"/>
      <c r="AL70" s="30">
        <v>1</v>
      </c>
    </row>
    <row r="71" spans="1:43" x14ac:dyDescent="0.3">
      <c r="A71">
        <v>208</v>
      </c>
      <c r="B71">
        <v>65</v>
      </c>
      <c r="C71" s="2">
        <v>3</v>
      </c>
      <c r="D71" s="30" t="s">
        <v>613</v>
      </c>
      <c r="E71">
        <v>1</v>
      </c>
      <c r="F71" s="2" t="s">
        <v>386</v>
      </c>
      <c r="G71" t="s">
        <v>387</v>
      </c>
      <c r="H71">
        <v>2</v>
      </c>
      <c r="I71" s="2">
        <v>12</v>
      </c>
      <c r="J71" t="str">
        <f t="shared" si="18"/>
        <v>T-113610_2</v>
      </c>
      <c r="K71">
        <f t="shared" si="19"/>
        <v>1</v>
      </c>
      <c r="U71" s="12" t="s">
        <v>410</v>
      </c>
      <c r="V71" s="12" t="s">
        <v>411</v>
      </c>
      <c r="W71" s="1" t="s">
        <v>108</v>
      </c>
      <c r="X71" s="1">
        <v>1</v>
      </c>
      <c r="Y71" s="1" t="s">
        <v>598</v>
      </c>
      <c r="Z71" s="40">
        <v>6</v>
      </c>
      <c r="AA71" s="30" t="s">
        <v>131</v>
      </c>
      <c r="AB71" s="2">
        <f t="shared" si="20"/>
        <v>2</v>
      </c>
      <c r="AC71" s="40">
        <v>120</v>
      </c>
      <c r="AD71" s="40">
        <v>1887</v>
      </c>
      <c r="AE71" s="14" t="s">
        <v>129</v>
      </c>
      <c r="AF71" s="8">
        <v>10.675000000000001</v>
      </c>
      <c r="AG71" s="8">
        <f t="shared" si="21"/>
        <v>21.35</v>
      </c>
      <c r="AH71" s="8">
        <f t="shared" si="22"/>
        <v>10.869120000000001</v>
      </c>
      <c r="AI71" s="8">
        <f t="shared" si="23"/>
        <v>21.738240000000001</v>
      </c>
      <c r="AJ71" s="8">
        <f t="shared" si="17"/>
        <v>1.018184543325527</v>
      </c>
      <c r="AK71" s="8"/>
      <c r="AL71" s="30">
        <v>1</v>
      </c>
    </row>
    <row r="72" spans="1:43" x14ac:dyDescent="0.3">
      <c r="A72">
        <v>216</v>
      </c>
      <c r="B72">
        <v>66</v>
      </c>
      <c r="C72" s="2">
        <v>3</v>
      </c>
      <c r="D72" s="30" t="s">
        <v>613</v>
      </c>
      <c r="E72">
        <v>1</v>
      </c>
      <c r="F72" s="2" t="s">
        <v>412</v>
      </c>
      <c r="G72" t="s">
        <v>413</v>
      </c>
      <c r="H72">
        <v>2</v>
      </c>
      <c r="I72" s="2">
        <v>8</v>
      </c>
      <c r="J72" t="str">
        <f t="shared" si="18"/>
        <v>T-113608_2</v>
      </c>
      <c r="K72">
        <f t="shared" si="19"/>
        <v>1</v>
      </c>
      <c r="U72" s="12" t="s">
        <v>424</v>
      </c>
      <c r="V72" s="12" t="s">
        <v>405</v>
      </c>
      <c r="W72" s="1" t="s">
        <v>108</v>
      </c>
      <c r="X72" s="1">
        <v>1</v>
      </c>
      <c r="Y72" s="1" t="s">
        <v>598</v>
      </c>
      <c r="Z72" s="40">
        <v>6</v>
      </c>
      <c r="AA72" s="30" t="s">
        <v>131</v>
      </c>
      <c r="AB72" s="2">
        <f t="shared" si="20"/>
        <v>2</v>
      </c>
      <c r="AC72" s="40">
        <v>120</v>
      </c>
      <c r="AD72" s="40">
        <v>1887</v>
      </c>
      <c r="AE72" s="14" t="s">
        <v>129</v>
      </c>
      <c r="AF72" s="8">
        <v>10.675000000000001</v>
      </c>
      <c r="AG72" s="8">
        <f t="shared" si="21"/>
        <v>21.35</v>
      </c>
      <c r="AH72" s="8">
        <f t="shared" si="22"/>
        <v>10.869120000000001</v>
      </c>
      <c r="AI72" s="8">
        <f t="shared" si="23"/>
        <v>21.738240000000001</v>
      </c>
      <c r="AJ72" s="8">
        <f t="shared" si="17"/>
        <v>1.018184543325527</v>
      </c>
      <c r="AK72" s="8"/>
      <c r="AL72" s="30">
        <v>1</v>
      </c>
    </row>
    <row r="73" spans="1:43" x14ac:dyDescent="0.3">
      <c r="A73">
        <v>217</v>
      </c>
      <c r="B73">
        <v>67</v>
      </c>
      <c r="C73" s="2">
        <v>3</v>
      </c>
      <c r="D73" s="30" t="s">
        <v>613</v>
      </c>
      <c r="E73">
        <v>1</v>
      </c>
      <c r="F73" s="2" t="s">
        <v>412</v>
      </c>
      <c r="G73" t="s">
        <v>413</v>
      </c>
      <c r="H73">
        <v>2</v>
      </c>
      <c r="I73" s="2">
        <v>9</v>
      </c>
      <c r="J73" t="str">
        <f t="shared" si="18"/>
        <v>T-113610_2</v>
      </c>
      <c r="K73">
        <f t="shared" si="19"/>
        <v>1</v>
      </c>
      <c r="U73" s="12" t="s">
        <v>425</v>
      </c>
      <c r="V73" s="12" t="s">
        <v>411</v>
      </c>
      <c r="W73" s="1" t="s">
        <v>108</v>
      </c>
      <c r="X73" s="1">
        <v>1</v>
      </c>
      <c r="Y73" s="1" t="s">
        <v>598</v>
      </c>
      <c r="Z73" s="40">
        <v>6</v>
      </c>
      <c r="AA73" s="30" t="s">
        <v>131</v>
      </c>
      <c r="AB73" s="2">
        <f t="shared" si="20"/>
        <v>2</v>
      </c>
      <c r="AC73" s="40">
        <v>120</v>
      </c>
      <c r="AD73" s="40">
        <v>1887</v>
      </c>
      <c r="AE73" s="14" t="s">
        <v>129</v>
      </c>
      <c r="AF73" s="8">
        <v>10.675000000000001</v>
      </c>
      <c r="AG73" s="8">
        <f t="shared" si="21"/>
        <v>21.35</v>
      </c>
      <c r="AH73" s="8">
        <f t="shared" si="22"/>
        <v>10.869120000000001</v>
      </c>
      <c r="AI73" s="8">
        <f t="shared" si="23"/>
        <v>21.738240000000001</v>
      </c>
      <c r="AJ73" s="8">
        <f t="shared" si="17"/>
        <v>1.018184543325527</v>
      </c>
      <c r="AK73" s="8"/>
      <c r="AL73" s="30">
        <v>1</v>
      </c>
    </row>
    <row r="74" spans="1:43" x14ac:dyDescent="0.3">
      <c r="A74">
        <v>198</v>
      </c>
      <c r="B74">
        <v>68</v>
      </c>
      <c r="C74" s="2">
        <v>3</v>
      </c>
      <c r="D74" s="30" t="s">
        <v>613</v>
      </c>
      <c r="E74">
        <v>1</v>
      </c>
      <c r="F74" s="2" t="s">
        <v>386</v>
      </c>
      <c r="G74" t="s">
        <v>387</v>
      </c>
      <c r="H74">
        <v>2</v>
      </c>
      <c r="I74" s="2">
        <v>2</v>
      </c>
      <c r="J74" t="str">
        <f t="shared" si="18"/>
        <v>T-113602_Standard</v>
      </c>
      <c r="K74">
        <f t="shared" si="19"/>
        <v>1</v>
      </c>
      <c r="U74" s="12" t="s">
        <v>390</v>
      </c>
      <c r="V74" s="12" t="s">
        <v>391</v>
      </c>
      <c r="W74" s="1" t="s">
        <v>108</v>
      </c>
      <c r="X74" s="1">
        <v>1</v>
      </c>
      <c r="Y74" s="1" t="s">
        <v>598</v>
      </c>
      <c r="Z74" s="40">
        <v>6</v>
      </c>
      <c r="AA74" s="30" t="s">
        <v>131</v>
      </c>
      <c r="AB74" s="2">
        <f t="shared" si="20"/>
        <v>2</v>
      </c>
      <c r="AC74" s="40">
        <v>1480</v>
      </c>
      <c r="AD74" s="40">
        <v>3782</v>
      </c>
      <c r="AE74" s="14" t="s">
        <v>129</v>
      </c>
      <c r="AF74" s="8">
        <v>268.65199999999999</v>
      </c>
      <c r="AG74" s="8">
        <f t="shared" si="21"/>
        <v>537.30399999999997</v>
      </c>
      <c r="AH74" s="8">
        <f t="shared" si="22"/>
        <v>268.67327999999998</v>
      </c>
      <c r="AI74" s="8">
        <f t="shared" si="23"/>
        <v>537.34655999999995</v>
      </c>
      <c r="AJ74" s="8">
        <f t="shared" si="17"/>
        <v>1.0000792102794693</v>
      </c>
      <c r="AK74" s="8"/>
    </row>
    <row r="75" spans="1:43" x14ac:dyDescent="0.3">
      <c r="A75">
        <v>210</v>
      </c>
      <c r="B75">
        <v>69</v>
      </c>
      <c r="C75" s="2">
        <v>3</v>
      </c>
      <c r="D75" s="30" t="s">
        <v>613</v>
      </c>
      <c r="E75">
        <v>1</v>
      </c>
      <c r="F75" s="2" t="s">
        <v>412</v>
      </c>
      <c r="G75" t="s">
        <v>413</v>
      </c>
      <c r="H75">
        <v>2</v>
      </c>
      <c r="I75" s="2">
        <v>2</v>
      </c>
      <c r="J75" t="str">
        <f t="shared" si="18"/>
        <v>T-113602_Standard</v>
      </c>
      <c r="K75">
        <f t="shared" si="19"/>
        <v>1</v>
      </c>
      <c r="U75" s="12" t="s">
        <v>416</v>
      </c>
      <c r="V75" s="12" t="s">
        <v>391</v>
      </c>
      <c r="W75" s="1" t="s">
        <v>108</v>
      </c>
      <c r="X75" s="1">
        <v>1</v>
      </c>
      <c r="Y75" s="1" t="s">
        <v>598</v>
      </c>
      <c r="Z75" s="40">
        <v>6</v>
      </c>
      <c r="AA75" s="30" t="s">
        <v>131</v>
      </c>
      <c r="AB75" s="2">
        <f t="shared" si="20"/>
        <v>2</v>
      </c>
      <c r="AC75" s="40">
        <v>1480</v>
      </c>
      <c r="AD75" s="40">
        <v>3782</v>
      </c>
      <c r="AE75" s="14" t="s">
        <v>129</v>
      </c>
      <c r="AF75" s="8">
        <v>268.65199999999999</v>
      </c>
      <c r="AG75" s="8">
        <f t="shared" si="21"/>
        <v>537.30399999999997</v>
      </c>
      <c r="AH75" s="8">
        <f t="shared" si="22"/>
        <v>268.67327999999998</v>
      </c>
      <c r="AI75" s="8">
        <f t="shared" si="23"/>
        <v>537.34655999999995</v>
      </c>
      <c r="AJ75" s="8">
        <f t="shared" si="17"/>
        <v>1.0000792102794693</v>
      </c>
      <c r="AK75" s="8"/>
    </row>
    <row r="76" spans="1:43" x14ac:dyDescent="0.3">
      <c r="D76" s="30"/>
      <c r="U76" s="12"/>
      <c r="V76" s="12"/>
      <c r="W76" s="1"/>
      <c r="X76" s="1"/>
      <c r="Y76" s="1"/>
      <c r="AA76" s="30"/>
      <c r="AE76" s="14"/>
      <c r="AF76" s="8"/>
      <c r="AG76" s="8"/>
      <c r="AH76" s="8"/>
      <c r="AI76" s="8"/>
      <c r="AJ76" s="8"/>
      <c r="AK76" s="8"/>
    </row>
    <row r="77" spans="1:43" x14ac:dyDescent="0.3">
      <c r="A77">
        <v>395</v>
      </c>
      <c r="B77">
        <v>70</v>
      </c>
      <c r="C77" s="2">
        <v>4</v>
      </c>
      <c r="D77" s="30" t="s">
        <v>894</v>
      </c>
      <c r="E77">
        <v>1</v>
      </c>
      <c r="F77" s="2">
        <v>3</v>
      </c>
      <c r="G77" t="s">
        <v>747</v>
      </c>
      <c r="H77">
        <v>3</v>
      </c>
      <c r="I77" s="2">
        <v>1</v>
      </c>
      <c r="J77" t="s">
        <v>748</v>
      </c>
      <c r="K77">
        <v>1</v>
      </c>
      <c r="L77" s="2">
        <v>5</v>
      </c>
      <c r="M77" t="s">
        <v>815</v>
      </c>
      <c r="N77">
        <v>1</v>
      </c>
      <c r="O77" s="2">
        <v>1</v>
      </c>
      <c r="P77" t="str">
        <f>V77</f>
        <v>T-115096_Standard</v>
      </c>
      <c r="Q77">
        <f>X77</f>
        <v>2</v>
      </c>
      <c r="U77" s="1" t="s">
        <v>816</v>
      </c>
      <c r="V77" s="1" t="s">
        <v>817</v>
      </c>
      <c r="W77" s="1" t="s">
        <v>108</v>
      </c>
      <c r="X77" s="1">
        <v>2</v>
      </c>
      <c r="Y77" s="1" t="s">
        <v>883</v>
      </c>
      <c r="Z77" s="42">
        <v>8</v>
      </c>
      <c r="AA77" s="30" t="s">
        <v>131</v>
      </c>
      <c r="AB77" s="2">
        <f t="shared" ref="AB77:AB85" si="24">PRODUCT(E77,H77,K77,N77,Q77)</f>
        <v>6</v>
      </c>
      <c r="AC77" s="42">
        <v>362</v>
      </c>
      <c r="AD77" s="42">
        <v>640</v>
      </c>
      <c r="AE77" s="14" t="s">
        <v>129</v>
      </c>
      <c r="AF77" s="8">
        <v>14.798999999999999</v>
      </c>
      <c r="AG77" s="8">
        <f t="shared" ref="AG77:AG85" si="25">AF77*AB77</f>
        <v>88.793999999999997</v>
      </c>
      <c r="AH77" s="8">
        <f t="shared" ref="AH77:AH85" si="26">Z77*AC77*AD77*8/1000000</f>
        <v>14.82752</v>
      </c>
      <c r="AI77" s="8">
        <f t="shared" ref="AI77:AI85" si="27">AH77*AB77</f>
        <v>88.965119999999999</v>
      </c>
      <c r="AJ77" s="8">
        <f t="shared" si="17"/>
        <v>1.0019271572403541</v>
      </c>
      <c r="AK77" s="8"/>
      <c r="AL77" s="30">
        <v>2</v>
      </c>
    </row>
    <row r="78" spans="1:43" x14ac:dyDescent="0.3">
      <c r="A78">
        <v>396</v>
      </c>
      <c r="B78">
        <v>71</v>
      </c>
      <c r="C78" s="2">
        <v>4</v>
      </c>
      <c r="D78" s="30" t="s">
        <v>894</v>
      </c>
      <c r="E78">
        <v>1</v>
      </c>
      <c r="F78" s="2">
        <v>3</v>
      </c>
      <c r="G78" t="s">
        <v>747</v>
      </c>
      <c r="H78">
        <v>3</v>
      </c>
      <c r="I78" s="2">
        <v>1</v>
      </c>
      <c r="J78" t="s">
        <v>748</v>
      </c>
      <c r="K78">
        <v>1</v>
      </c>
      <c r="L78" s="2">
        <v>5</v>
      </c>
      <c r="M78" t="s">
        <v>815</v>
      </c>
      <c r="N78">
        <v>1</v>
      </c>
      <c r="O78" s="2">
        <v>2</v>
      </c>
      <c r="P78" t="str">
        <f>V78</f>
        <v>T-115097_Standard</v>
      </c>
      <c r="Q78">
        <f>X78</f>
        <v>2</v>
      </c>
      <c r="U78" s="1" t="s">
        <v>818</v>
      </c>
      <c r="V78" s="1" t="s">
        <v>819</v>
      </c>
      <c r="W78" s="1" t="s">
        <v>108</v>
      </c>
      <c r="X78" s="1">
        <v>2</v>
      </c>
      <c r="Y78" s="1" t="s">
        <v>883</v>
      </c>
      <c r="Z78" s="42">
        <v>8</v>
      </c>
      <c r="AA78" s="30" t="s">
        <v>131</v>
      </c>
      <c r="AB78" s="2">
        <f t="shared" si="24"/>
        <v>6</v>
      </c>
      <c r="AC78" s="42">
        <v>362</v>
      </c>
      <c r="AD78" s="42">
        <v>2077</v>
      </c>
      <c r="AE78" s="14" t="s">
        <v>129</v>
      </c>
      <c r="AF78" s="8">
        <v>48.052999999999997</v>
      </c>
      <c r="AG78" s="8">
        <f t="shared" si="25"/>
        <v>288.31799999999998</v>
      </c>
      <c r="AH78" s="8">
        <f t="shared" si="26"/>
        <v>48.119936000000003</v>
      </c>
      <c r="AI78" s="8">
        <f t="shared" si="27"/>
        <v>288.71961600000003</v>
      </c>
      <c r="AJ78" s="8">
        <f t="shared" si="17"/>
        <v>1.0013929619378605</v>
      </c>
      <c r="AK78" s="8"/>
      <c r="AL78" s="30">
        <v>2</v>
      </c>
    </row>
    <row r="79" spans="1:43" x14ac:dyDescent="0.3">
      <c r="A79">
        <v>51</v>
      </c>
      <c r="B79">
        <v>72</v>
      </c>
      <c r="C79" s="2">
        <v>1</v>
      </c>
      <c r="D79" t="s">
        <v>113</v>
      </c>
      <c r="E79">
        <v>1</v>
      </c>
      <c r="F79" s="2">
        <v>5</v>
      </c>
      <c r="G79" t="s">
        <v>102</v>
      </c>
      <c r="H79">
        <v>1</v>
      </c>
      <c r="I79" s="2">
        <v>2</v>
      </c>
      <c r="J79" t="str">
        <f>V79</f>
        <v>T-113828_Standard</v>
      </c>
      <c r="K79">
        <f>X79</f>
        <v>2</v>
      </c>
      <c r="U79" s="1" t="s">
        <v>56</v>
      </c>
      <c r="V79" s="1" t="s">
        <v>104</v>
      </c>
      <c r="W79" s="1" t="s">
        <v>108</v>
      </c>
      <c r="X79" s="1">
        <v>2</v>
      </c>
      <c r="Y79" s="1"/>
      <c r="Z79" s="42">
        <v>8</v>
      </c>
      <c r="AA79" s="30" t="s">
        <v>131</v>
      </c>
      <c r="AB79" s="2">
        <f t="shared" si="24"/>
        <v>2</v>
      </c>
      <c r="AC79" s="42">
        <v>364</v>
      </c>
      <c r="AD79" s="42">
        <v>1100</v>
      </c>
      <c r="AE79" s="14" t="s">
        <v>129</v>
      </c>
      <c r="AF79" s="8">
        <v>25.442</v>
      </c>
      <c r="AG79" s="8">
        <f t="shared" si="25"/>
        <v>50.884</v>
      </c>
      <c r="AH79" s="8">
        <f t="shared" si="26"/>
        <v>25.625599999999999</v>
      </c>
      <c r="AI79" s="8">
        <f t="shared" si="27"/>
        <v>51.251199999999997</v>
      </c>
      <c r="AJ79" s="8">
        <f t="shared" si="17"/>
        <v>1.0072164138039461</v>
      </c>
      <c r="AK79" s="8"/>
      <c r="AL79">
        <v>2</v>
      </c>
    </row>
    <row r="80" spans="1:43" x14ac:dyDescent="0.3">
      <c r="A80">
        <v>153</v>
      </c>
      <c r="B80">
        <v>73</v>
      </c>
      <c r="C80" s="2">
        <v>2</v>
      </c>
      <c r="D80" s="30" t="s">
        <v>320</v>
      </c>
      <c r="E80">
        <v>1</v>
      </c>
      <c r="F80" s="2">
        <v>12</v>
      </c>
      <c r="G80" t="s">
        <v>270</v>
      </c>
      <c r="H80">
        <v>1</v>
      </c>
      <c r="I80" s="2">
        <v>3</v>
      </c>
      <c r="J80" t="s">
        <v>295</v>
      </c>
      <c r="K80">
        <v>1</v>
      </c>
      <c r="L80" s="2">
        <v>2</v>
      </c>
      <c r="M80" t="str">
        <f>V80</f>
        <v>T-113301_Standard</v>
      </c>
      <c r="N80">
        <f>X80</f>
        <v>2</v>
      </c>
      <c r="U80" s="1" t="s">
        <v>298</v>
      </c>
      <c r="V80" s="1" t="s">
        <v>299</v>
      </c>
      <c r="W80" s="1" t="s">
        <v>108</v>
      </c>
      <c r="X80" s="1">
        <v>2</v>
      </c>
      <c r="Y80" s="1"/>
      <c r="Z80" s="40">
        <v>8</v>
      </c>
      <c r="AA80" s="30" t="s">
        <v>131</v>
      </c>
      <c r="AB80" s="2">
        <f t="shared" si="24"/>
        <v>2</v>
      </c>
      <c r="AC80" s="40">
        <v>364</v>
      </c>
      <c r="AD80" s="42">
        <v>1300</v>
      </c>
      <c r="AE80" s="14" t="s">
        <v>129</v>
      </c>
      <c r="AF80" s="8">
        <v>30.064</v>
      </c>
      <c r="AG80" s="8">
        <f t="shared" si="25"/>
        <v>60.128</v>
      </c>
      <c r="AH80" s="8">
        <f t="shared" si="26"/>
        <v>30.284800000000001</v>
      </c>
      <c r="AI80" s="8">
        <f t="shared" si="27"/>
        <v>60.569600000000001</v>
      </c>
      <c r="AJ80" s="8">
        <f t="shared" si="17"/>
        <v>1.0073443320915381</v>
      </c>
      <c r="AK80" s="8"/>
      <c r="AL80">
        <v>2</v>
      </c>
    </row>
    <row r="81" spans="1:43" x14ac:dyDescent="0.3">
      <c r="A81">
        <v>152</v>
      </c>
      <c r="B81">
        <v>74</v>
      </c>
      <c r="C81" s="2">
        <v>2</v>
      </c>
      <c r="D81" s="30" t="s">
        <v>320</v>
      </c>
      <c r="E81">
        <v>1</v>
      </c>
      <c r="F81" s="2">
        <v>12</v>
      </c>
      <c r="G81" t="s">
        <v>270</v>
      </c>
      <c r="H81">
        <v>1</v>
      </c>
      <c r="I81" s="2">
        <v>3</v>
      </c>
      <c r="J81" t="s">
        <v>295</v>
      </c>
      <c r="K81">
        <v>1</v>
      </c>
      <c r="L81" s="2">
        <v>1</v>
      </c>
      <c r="M81" t="str">
        <f>V81</f>
        <v>T-113300_Standard</v>
      </c>
      <c r="N81">
        <f>X81</f>
        <v>2</v>
      </c>
      <c r="U81" s="1" t="s">
        <v>296</v>
      </c>
      <c r="V81" s="1" t="s">
        <v>297</v>
      </c>
      <c r="W81" s="1" t="s">
        <v>108</v>
      </c>
      <c r="X81" s="1">
        <v>2</v>
      </c>
      <c r="Y81" s="1"/>
      <c r="Z81" s="40">
        <v>8</v>
      </c>
      <c r="AA81" s="30" t="s">
        <v>131</v>
      </c>
      <c r="AB81" s="2">
        <f t="shared" si="24"/>
        <v>2</v>
      </c>
      <c r="AC81" s="40">
        <v>364</v>
      </c>
      <c r="AD81" s="42">
        <v>1840</v>
      </c>
      <c r="AE81" s="14" t="s">
        <v>129</v>
      </c>
      <c r="AF81" s="8">
        <v>42.569000000000003</v>
      </c>
      <c r="AG81" s="8">
        <f t="shared" si="25"/>
        <v>85.138000000000005</v>
      </c>
      <c r="AH81" s="8">
        <f t="shared" si="26"/>
        <v>42.864640000000001</v>
      </c>
      <c r="AI81" s="8">
        <f t="shared" si="27"/>
        <v>85.729280000000003</v>
      </c>
      <c r="AJ81" s="8">
        <f t="shared" si="17"/>
        <v>1.0069449599473794</v>
      </c>
      <c r="AK81" s="8"/>
      <c r="AL81">
        <v>2</v>
      </c>
    </row>
    <row r="82" spans="1:43" x14ac:dyDescent="0.3">
      <c r="A82">
        <v>50</v>
      </c>
      <c r="B82">
        <v>75</v>
      </c>
      <c r="C82" s="2">
        <v>1</v>
      </c>
      <c r="D82" t="s">
        <v>113</v>
      </c>
      <c r="E82">
        <v>1</v>
      </c>
      <c r="F82" s="2">
        <v>5</v>
      </c>
      <c r="G82" t="s">
        <v>102</v>
      </c>
      <c r="H82">
        <v>1</v>
      </c>
      <c r="I82" s="2">
        <v>1</v>
      </c>
      <c r="J82" t="str">
        <f>V82</f>
        <v>T-113840_Standard</v>
      </c>
      <c r="K82">
        <f>X82</f>
        <v>2</v>
      </c>
      <c r="U82" s="1" t="s">
        <v>55</v>
      </c>
      <c r="V82" s="1" t="s">
        <v>103</v>
      </c>
      <c r="W82" s="1" t="s">
        <v>108</v>
      </c>
      <c r="X82" s="1">
        <v>2</v>
      </c>
      <c r="Y82" s="1"/>
      <c r="Z82" s="42">
        <v>8</v>
      </c>
      <c r="AA82" s="30" t="s">
        <v>131</v>
      </c>
      <c r="AB82" s="2">
        <f t="shared" si="24"/>
        <v>2</v>
      </c>
      <c r="AC82" s="42">
        <v>364</v>
      </c>
      <c r="AD82" s="42">
        <v>1990</v>
      </c>
      <c r="AE82" s="14" t="s">
        <v>129</v>
      </c>
      <c r="AF82" s="8">
        <v>46.027999999999999</v>
      </c>
      <c r="AG82" s="8">
        <f t="shared" si="25"/>
        <v>92.055999999999997</v>
      </c>
      <c r="AH82" s="8">
        <f t="shared" si="26"/>
        <v>46.35904</v>
      </c>
      <c r="AI82" s="8">
        <f t="shared" si="27"/>
        <v>92.71808</v>
      </c>
      <c r="AJ82" s="8">
        <f t="shared" si="17"/>
        <v>1.0071921439124012</v>
      </c>
      <c r="AK82" s="8"/>
      <c r="AL82">
        <v>2</v>
      </c>
    </row>
    <row r="83" spans="1:43" x14ac:dyDescent="0.3">
      <c r="A83">
        <v>511</v>
      </c>
      <c r="B83">
        <v>76</v>
      </c>
      <c r="C83" s="2">
        <v>5</v>
      </c>
      <c r="D83" s="30" t="s">
        <v>1040</v>
      </c>
      <c r="E83">
        <v>1</v>
      </c>
      <c r="F83" s="2">
        <v>1</v>
      </c>
      <c r="G83" t="s">
        <v>901</v>
      </c>
      <c r="H83">
        <v>3</v>
      </c>
      <c r="I83" s="2">
        <v>3</v>
      </c>
      <c r="J83" t="s">
        <v>982</v>
      </c>
      <c r="K83">
        <v>4</v>
      </c>
      <c r="L83" s="2">
        <v>1</v>
      </c>
      <c r="M83" t="s">
        <v>983</v>
      </c>
      <c r="N83">
        <v>1</v>
      </c>
      <c r="O83" s="2">
        <v>3</v>
      </c>
      <c r="P83" t="s">
        <v>990</v>
      </c>
      <c r="Q83">
        <v>1</v>
      </c>
      <c r="R83" s="2">
        <v>2</v>
      </c>
      <c r="S83" t="str">
        <f>V83</f>
        <v>T-115358_Standard</v>
      </c>
      <c r="T83">
        <f>X83</f>
        <v>1</v>
      </c>
      <c r="U83" s="12" t="s">
        <v>994</v>
      </c>
      <c r="V83" s="12" t="s">
        <v>995</v>
      </c>
      <c r="W83" s="12" t="s">
        <v>108</v>
      </c>
      <c r="X83" s="12">
        <v>1</v>
      </c>
      <c r="Y83" s="12" t="s">
        <v>883</v>
      </c>
      <c r="Z83" s="40">
        <v>8</v>
      </c>
      <c r="AA83" s="17" t="s">
        <v>131</v>
      </c>
      <c r="AB83" s="2">
        <f t="shared" si="24"/>
        <v>12</v>
      </c>
      <c r="AC83" s="40">
        <v>420</v>
      </c>
      <c r="AD83" s="40">
        <v>420</v>
      </c>
      <c r="AE83" s="32" t="s">
        <v>129</v>
      </c>
      <c r="AF83" s="8">
        <v>1.353</v>
      </c>
      <c r="AG83" s="8">
        <f t="shared" si="25"/>
        <v>16.236000000000001</v>
      </c>
      <c r="AH83" s="8">
        <f t="shared" si="26"/>
        <v>11.2896</v>
      </c>
      <c r="AI83" s="8">
        <f t="shared" si="27"/>
        <v>135.4752</v>
      </c>
      <c r="AJ83" s="8">
        <f t="shared" si="17"/>
        <v>8.3441241685144121</v>
      </c>
      <c r="AK83" s="8"/>
      <c r="AO83" s="30" t="s">
        <v>657</v>
      </c>
      <c r="AQ83" s="30" t="s">
        <v>993</v>
      </c>
    </row>
    <row r="84" spans="1:43" x14ac:dyDescent="0.3">
      <c r="A84">
        <v>512</v>
      </c>
      <c r="B84">
        <v>77</v>
      </c>
      <c r="C84" s="2">
        <v>5</v>
      </c>
      <c r="D84" s="30" t="s">
        <v>1040</v>
      </c>
      <c r="E84">
        <v>1</v>
      </c>
      <c r="F84" s="2">
        <v>1</v>
      </c>
      <c r="G84" t="s">
        <v>901</v>
      </c>
      <c r="H84">
        <v>3</v>
      </c>
      <c r="I84" s="2">
        <v>3</v>
      </c>
      <c r="J84" t="s">
        <v>982</v>
      </c>
      <c r="K84">
        <v>4</v>
      </c>
      <c r="L84" s="2">
        <v>1</v>
      </c>
      <c r="M84" t="s">
        <v>983</v>
      </c>
      <c r="N84">
        <v>1</v>
      </c>
      <c r="O84" s="2">
        <v>4</v>
      </c>
      <c r="P84" t="str">
        <f>V84</f>
        <v>T-112681_Standard</v>
      </c>
      <c r="Q84">
        <f>X84</f>
        <v>1</v>
      </c>
      <c r="U84" s="12" t="s">
        <v>996</v>
      </c>
      <c r="V84" s="12" t="s">
        <v>997</v>
      </c>
      <c r="W84" s="12" t="s">
        <v>108</v>
      </c>
      <c r="X84" s="12">
        <v>1</v>
      </c>
      <c r="Y84" s="12" t="s">
        <v>883</v>
      </c>
      <c r="Z84" s="40">
        <v>8</v>
      </c>
      <c r="AA84" s="17" t="s">
        <v>131</v>
      </c>
      <c r="AB84" s="2">
        <f t="shared" si="24"/>
        <v>12</v>
      </c>
      <c r="AC84" s="40">
        <v>720</v>
      </c>
      <c r="AD84" s="40">
        <v>720</v>
      </c>
      <c r="AE84" s="32" t="s">
        <v>129</v>
      </c>
      <c r="AF84" s="8">
        <v>12.426</v>
      </c>
      <c r="AG84" s="8">
        <f t="shared" si="25"/>
        <v>149.11199999999999</v>
      </c>
      <c r="AH84" s="8">
        <f t="shared" si="26"/>
        <v>33.177599999999998</v>
      </c>
      <c r="AI84" s="8">
        <f t="shared" si="27"/>
        <v>398.13119999999998</v>
      </c>
      <c r="AJ84" s="8">
        <f t="shared" si="17"/>
        <v>2.6700144857556736</v>
      </c>
      <c r="AK84" s="8"/>
    </row>
    <row r="85" spans="1:43" x14ac:dyDescent="0.3">
      <c r="A85">
        <v>520</v>
      </c>
      <c r="B85">
        <v>78</v>
      </c>
      <c r="C85" s="2">
        <v>5</v>
      </c>
      <c r="D85" s="30" t="s">
        <v>1040</v>
      </c>
      <c r="E85">
        <v>1</v>
      </c>
      <c r="F85" s="2">
        <v>1</v>
      </c>
      <c r="G85" t="s">
        <v>901</v>
      </c>
      <c r="H85">
        <v>3</v>
      </c>
      <c r="I85" s="2">
        <v>3</v>
      </c>
      <c r="J85" t="s">
        <v>982</v>
      </c>
      <c r="K85">
        <v>4</v>
      </c>
      <c r="L85" s="2">
        <v>3</v>
      </c>
      <c r="M85" t="s">
        <v>1015</v>
      </c>
      <c r="N85">
        <v>1</v>
      </c>
      <c r="O85" s="2">
        <v>1</v>
      </c>
      <c r="P85" t="str">
        <f>V85</f>
        <v>T-112682_Standard</v>
      </c>
      <c r="Q85">
        <f>X85</f>
        <v>1</v>
      </c>
      <c r="U85" s="12" t="s">
        <v>1016</v>
      </c>
      <c r="V85" s="12" t="s">
        <v>1017</v>
      </c>
      <c r="W85" s="12" t="s">
        <v>108</v>
      </c>
      <c r="X85" s="12">
        <v>1</v>
      </c>
      <c r="Y85" s="12" t="s">
        <v>883</v>
      </c>
      <c r="Z85" s="40">
        <v>8</v>
      </c>
      <c r="AA85" s="17" t="s">
        <v>131</v>
      </c>
      <c r="AB85" s="2">
        <f t="shared" si="24"/>
        <v>12</v>
      </c>
      <c r="AC85" s="40">
        <v>806</v>
      </c>
      <c r="AD85" s="40">
        <v>806</v>
      </c>
      <c r="AE85" s="32" t="s">
        <v>129</v>
      </c>
      <c r="AF85" s="8">
        <v>7.31</v>
      </c>
      <c r="AG85" s="8">
        <f t="shared" si="25"/>
        <v>87.72</v>
      </c>
      <c r="AH85" s="8">
        <f t="shared" si="26"/>
        <v>41.576703999999999</v>
      </c>
      <c r="AI85" s="8">
        <f t="shared" si="27"/>
        <v>498.92044799999996</v>
      </c>
      <c r="AJ85" s="8">
        <f t="shared" si="17"/>
        <v>5.6876476060191514</v>
      </c>
      <c r="AK85" s="8"/>
    </row>
    <row r="86" spans="1:43" x14ac:dyDescent="0.3">
      <c r="D86" s="30"/>
      <c r="U86" s="12"/>
      <c r="V86" s="12"/>
      <c r="W86" s="12"/>
      <c r="X86" s="12"/>
      <c r="Y86" s="12"/>
      <c r="AA86" s="17"/>
      <c r="AE86" s="32"/>
      <c r="AF86" s="8"/>
      <c r="AG86" s="8"/>
      <c r="AH86" s="8"/>
      <c r="AI86" s="8"/>
      <c r="AJ86" s="8"/>
      <c r="AK86" s="8"/>
    </row>
    <row r="87" spans="1:43" x14ac:dyDescent="0.3">
      <c r="A87">
        <v>206</v>
      </c>
      <c r="B87">
        <v>79</v>
      </c>
      <c r="C87" s="2">
        <v>3</v>
      </c>
      <c r="D87" s="30" t="s">
        <v>613</v>
      </c>
      <c r="E87">
        <v>1</v>
      </c>
      <c r="F87" s="2" t="s">
        <v>386</v>
      </c>
      <c r="G87" t="s">
        <v>387</v>
      </c>
      <c r="H87">
        <v>2</v>
      </c>
      <c r="I87" s="2">
        <v>10</v>
      </c>
      <c r="J87" t="str">
        <f t="shared" ref="J87:J116" si="28">V87</f>
        <v>T-113609_Standard</v>
      </c>
      <c r="K87">
        <f t="shared" ref="K87:K116" si="29">X87</f>
        <v>4</v>
      </c>
      <c r="U87" s="12" t="s">
        <v>406</v>
      </c>
      <c r="V87" s="12" t="s">
        <v>407</v>
      </c>
      <c r="W87" s="1" t="s">
        <v>108</v>
      </c>
      <c r="X87" s="1">
        <v>4</v>
      </c>
      <c r="Y87" s="1" t="s">
        <v>594</v>
      </c>
      <c r="Z87" s="40">
        <v>10</v>
      </c>
      <c r="AA87" s="30" t="s">
        <v>131</v>
      </c>
      <c r="AB87" s="2">
        <f t="shared" ref="AB87:AB112" si="30">PRODUCT(E87,H87,K87,N87,Q87)</f>
        <v>8</v>
      </c>
      <c r="AC87" s="40">
        <v>75</v>
      </c>
      <c r="AD87" s="40">
        <v>834</v>
      </c>
      <c r="AE87" s="14" t="s">
        <v>129</v>
      </c>
      <c r="AF87" s="8">
        <v>4.9720000000000004</v>
      </c>
      <c r="AG87" s="8">
        <f t="shared" ref="AG87:AG116" si="31">AF87*AB87</f>
        <v>39.776000000000003</v>
      </c>
      <c r="AH87" s="8">
        <f t="shared" ref="AH87:AH116" si="32">Z87*AC87*AD87*8/1000000</f>
        <v>5.0039999999999996</v>
      </c>
      <c r="AI87" s="8">
        <f t="shared" ref="AI87:AI116" si="33">AH87*AB87</f>
        <v>40.031999999999996</v>
      </c>
      <c r="AJ87" s="8">
        <f t="shared" si="17"/>
        <v>1.0064360418342717</v>
      </c>
      <c r="AK87" s="8"/>
    </row>
    <row r="88" spans="1:43" x14ac:dyDescent="0.3">
      <c r="A88">
        <v>214</v>
      </c>
      <c r="B88">
        <v>80</v>
      </c>
      <c r="C88" s="2">
        <v>3</v>
      </c>
      <c r="D88" s="30" t="s">
        <v>613</v>
      </c>
      <c r="E88">
        <v>1</v>
      </c>
      <c r="F88" s="2" t="s">
        <v>412</v>
      </c>
      <c r="G88" t="s">
        <v>413</v>
      </c>
      <c r="H88">
        <v>2</v>
      </c>
      <c r="I88" s="2">
        <v>6</v>
      </c>
      <c r="J88" t="str">
        <f t="shared" si="28"/>
        <v>T-115620_Standard</v>
      </c>
      <c r="K88">
        <f t="shared" si="29"/>
        <v>4</v>
      </c>
      <c r="U88" s="12" t="s">
        <v>420</v>
      </c>
      <c r="V88" s="12" t="s">
        <v>421</v>
      </c>
      <c r="W88" s="1" t="s">
        <v>108</v>
      </c>
      <c r="X88" s="1">
        <v>4</v>
      </c>
      <c r="Y88" s="1" t="s">
        <v>594</v>
      </c>
      <c r="Z88" s="40">
        <v>10</v>
      </c>
      <c r="AA88" s="30" t="s">
        <v>131</v>
      </c>
      <c r="AB88" s="2">
        <f t="shared" si="30"/>
        <v>8</v>
      </c>
      <c r="AC88" s="40">
        <v>75</v>
      </c>
      <c r="AD88" s="40">
        <v>1480</v>
      </c>
      <c r="AE88" s="14" t="s">
        <v>129</v>
      </c>
      <c r="AF88" s="8">
        <v>8.8719999999999999</v>
      </c>
      <c r="AG88" s="8">
        <f t="shared" si="31"/>
        <v>70.975999999999999</v>
      </c>
      <c r="AH88" s="8">
        <f t="shared" si="32"/>
        <v>8.8800000000000008</v>
      </c>
      <c r="AI88" s="8">
        <f t="shared" si="33"/>
        <v>71.040000000000006</v>
      </c>
      <c r="AJ88" s="8">
        <f t="shared" si="17"/>
        <v>1.000901713255185</v>
      </c>
      <c r="AK88" s="8"/>
    </row>
    <row r="89" spans="1:43" x14ac:dyDescent="0.3">
      <c r="A89">
        <v>173</v>
      </c>
      <c r="B89">
        <v>81</v>
      </c>
      <c r="C89" s="2">
        <v>3</v>
      </c>
      <c r="D89" s="30" t="s">
        <v>613</v>
      </c>
      <c r="E89">
        <v>1</v>
      </c>
      <c r="F89" s="2" t="s">
        <v>330</v>
      </c>
      <c r="G89" t="s">
        <v>331</v>
      </c>
      <c r="H89">
        <v>2</v>
      </c>
      <c r="I89" s="2">
        <v>2</v>
      </c>
      <c r="J89" t="str">
        <f t="shared" si="28"/>
        <v>T-115609_Standard</v>
      </c>
      <c r="K89">
        <f t="shared" si="29"/>
        <v>1</v>
      </c>
      <c r="U89" s="12" t="s">
        <v>334</v>
      </c>
      <c r="V89" s="12" t="s">
        <v>335</v>
      </c>
      <c r="W89" s="1" t="s">
        <v>108</v>
      </c>
      <c r="X89" s="1">
        <v>1</v>
      </c>
      <c r="Y89" s="1" t="s">
        <v>594</v>
      </c>
      <c r="Z89" s="40">
        <v>10</v>
      </c>
      <c r="AA89" s="30" t="s">
        <v>131</v>
      </c>
      <c r="AB89" s="2">
        <f t="shared" si="30"/>
        <v>2</v>
      </c>
      <c r="AC89" s="40">
        <v>78</v>
      </c>
      <c r="AD89" s="40">
        <v>147</v>
      </c>
      <c r="AE89" s="14" t="s">
        <v>129</v>
      </c>
      <c r="AF89" s="8">
        <v>0.876</v>
      </c>
      <c r="AG89" s="8">
        <f t="shared" si="31"/>
        <v>1.752</v>
      </c>
      <c r="AH89" s="8">
        <f t="shared" si="32"/>
        <v>0.91727999999999998</v>
      </c>
      <c r="AI89" s="8">
        <f t="shared" si="33"/>
        <v>1.83456</v>
      </c>
      <c r="AJ89" s="8">
        <f t="shared" si="17"/>
        <v>1.0471232876712329</v>
      </c>
      <c r="AK89" s="8"/>
      <c r="AM89" t="s">
        <v>642</v>
      </c>
      <c r="AQ89" s="30" t="s">
        <v>621</v>
      </c>
    </row>
    <row r="90" spans="1:43" x14ac:dyDescent="0.3">
      <c r="A90">
        <v>177</v>
      </c>
      <c r="B90">
        <v>82</v>
      </c>
      <c r="C90" s="2">
        <v>3</v>
      </c>
      <c r="D90" s="30" t="s">
        <v>613</v>
      </c>
      <c r="E90">
        <v>1</v>
      </c>
      <c r="F90" s="2" t="s">
        <v>340</v>
      </c>
      <c r="G90" t="s">
        <v>341</v>
      </c>
      <c r="H90">
        <v>2</v>
      </c>
      <c r="I90" s="2">
        <v>2</v>
      </c>
      <c r="J90" t="str">
        <f t="shared" si="28"/>
        <v>T-115609_Standard</v>
      </c>
      <c r="K90">
        <f t="shared" si="29"/>
        <v>1</v>
      </c>
      <c r="U90" s="12" t="s">
        <v>344</v>
      </c>
      <c r="V90" s="12" t="s">
        <v>335</v>
      </c>
      <c r="W90" s="1" t="s">
        <v>108</v>
      </c>
      <c r="X90" s="1">
        <v>1</v>
      </c>
      <c r="Y90" s="1" t="s">
        <v>594</v>
      </c>
      <c r="Z90" s="40">
        <v>10</v>
      </c>
      <c r="AA90" s="30" t="s">
        <v>131</v>
      </c>
      <c r="AB90" s="2">
        <f t="shared" si="30"/>
        <v>2</v>
      </c>
      <c r="AC90" s="40">
        <v>78</v>
      </c>
      <c r="AD90" s="40">
        <v>147</v>
      </c>
      <c r="AE90" s="14" t="s">
        <v>129</v>
      </c>
      <c r="AF90" s="8">
        <v>0.876</v>
      </c>
      <c r="AG90" s="8">
        <f t="shared" si="31"/>
        <v>1.752</v>
      </c>
      <c r="AH90" s="8">
        <f t="shared" si="32"/>
        <v>0.91727999999999998</v>
      </c>
      <c r="AI90" s="8">
        <f t="shared" si="33"/>
        <v>1.83456</v>
      </c>
      <c r="AJ90" s="8">
        <f t="shared" si="17"/>
        <v>1.0471232876712329</v>
      </c>
      <c r="AK90" s="8"/>
      <c r="AM90" t="s">
        <v>642</v>
      </c>
      <c r="AQ90" s="30" t="s">
        <v>621</v>
      </c>
    </row>
    <row r="91" spans="1:43" x14ac:dyDescent="0.3">
      <c r="A91">
        <v>222</v>
      </c>
      <c r="B91">
        <v>83</v>
      </c>
      <c r="C91" s="2">
        <v>3</v>
      </c>
      <c r="D91" s="30" t="s">
        <v>613</v>
      </c>
      <c r="E91">
        <v>1</v>
      </c>
      <c r="F91" s="2" t="s">
        <v>432</v>
      </c>
      <c r="G91" t="s">
        <v>433</v>
      </c>
      <c r="H91">
        <v>2</v>
      </c>
      <c r="I91" s="2">
        <v>2</v>
      </c>
      <c r="J91" t="str">
        <f t="shared" si="28"/>
        <v>T-115609_Standard</v>
      </c>
      <c r="K91">
        <f t="shared" si="29"/>
        <v>1</v>
      </c>
      <c r="U91" s="12" t="s">
        <v>435</v>
      </c>
      <c r="V91" s="12" t="s">
        <v>335</v>
      </c>
      <c r="W91" s="1" t="s">
        <v>108</v>
      </c>
      <c r="X91" s="1">
        <v>1</v>
      </c>
      <c r="Y91" s="1" t="s">
        <v>594</v>
      </c>
      <c r="Z91" s="40">
        <v>10</v>
      </c>
      <c r="AA91" s="30" t="s">
        <v>131</v>
      </c>
      <c r="AB91" s="2">
        <f t="shared" si="30"/>
        <v>2</v>
      </c>
      <c r="AC91" s="40">
        <v>78</v>
      </c>
      <c r="AD91" s="40">
        <v>147</v>
      </c>
      <c r="AE91" s="14" t="s">
        <v>129</v>
      </c>
      <c r="AF91" s="8">
        <v>0.876</v>
      </c>
      <c r="AG91" s="8">
        <f t="shared" si="31"/>
        <v>1.752</v>
      </c>
      <c r="AH91" s="8">
        <f t="shared" si="32"/>
        <v>0.91727999999999998</v>
      </c>
      <c r="AI91" s="8">
        <f t="shared" si="33"/>
        <v>1.83456</v>
      </c>
      <c r="AJ91" s="8">
        <f t="shared" si="17"/>
        <v>1.0471232876712329</v>
      </c>
      <c r="AK91" s="8"/>
      <c r="AM91" t="s">
        <v>642</v>
      </c>
      <c r="AQ91" s="30" t="s">
        <v>621</v>
      </c>
    </row>
    <row r="92" spans="1:43" x14ac:dyDescent="0.3">
      <c r="A92">
        <v>226</v>
      </c>
      <c r="B92">
        <v>84</v>
      </c>
      <c r="C92" s="2">
        <v>3</v>
      </c>
      <c r="D92" s="30" t="s">
        <v>613</v>
      </c>
      <c r="E92">
        <v>1</v>
      </c>
      <c r="F92" s="2" t="s">
        <v>439</v>
      </c>
      <c r="G92" t="s">
        <v>440</v>
      </c>
      <c r="H92">
        <v>2</v>
      </c>
      <c r="I92" s="2">
        <v>2</v>
      </c>
      <c r="J92" t="str">
        <f t="shared" si="28"/>
        <v>T-115609_Standard</v>
      </c>
      <c r="K92">
        <f t="shared" si="29"/>
        <v>1</v>
      </c>
      <c r="U92" s="12" t="s">
        <v>442</v>
      </c>
      <c r="V92" s="12" t="s">
        <v>335</v>
      </c>
      <c r="W92" s="1" t="s">
        <v>108</v>
      </c>
      <c r="X92" s="1">
        <v>1</v>
      </c>
      <c r="Y92" s="1" t="s">
        <v>594</v>
      </c>
      <c r="Z92" s="40">
        <v>10</v>
      </c>
      <c r="AA92" s="30" t="s">
        <v>131</v>
      </c>
      <c r="AB92" s="2">
        <f t="shared" si="30"/>
        <v>2</v>
      </c>
      <c r="AC92" s="40">
        <v>78</v>
      </c>
      <c r="AD92" s="40">
        <v>147</v>
      </c>
      <c r="AE92" s="14" t="s">
        <v>129</v>
      </c>
      <c r="AF92" s="8">
        <v>0.876</v>
      </c>
      <c r="AG92" s="8">
        <f t="shared" si="31"/>
        <v>1.752</v>
      </c>
      <c r="AH92" s="8">
        <f t="shared" si="32"/>
        <v>0.91727999999999998</v>
      </c>
      <c r="AI92" s="8">
        <f t="shared" si="33"/>
        <v>1.83456</v>
      </c>
      <c r="AJ92" s="8">
        <f t="shared" si="17"/>
        <v>1.0471232876712329</v>
      </c>
      <c r="AK92" s="8"/>
      <c r="AM92" t="s">
        <v>642</v>
      </c>
      <c r="AQ92" s="30" t="s">
        <v>621</v>
      </c>
    </row>
    <row r="93" spans="1:43" x14ac:dyDescent="0.3">
      <c r="A93">
        <v>181</v>
      </c>
      <c r="B93">
        <v>85</v>
      </c>
      <c r="C93" s="2">
        <v>3</v>
      </c>
      <c r="D93" s="30" t="s">
        <v>613</v>
      </c>
      <c r="E93">
        <v>1</v>
      </c>
      <c r="F93" s="2" t="s">
        <v>348</v>
      </c>
      <c r="G93" t="s">
        <v>349</v>
      </c>
      <c r="H93">
        <v>2</v>
      </c>
      <c r="I93" s="2">
        <v>2</v>
      </c>
      <c r="J93" t="str">
        <f t="shared" si="28"/>
        <v>T-115609_2</v>
      </c>
      <c r="K93">
        <f t="shared" si="29"/>
        <v>1</v>
      </c>
      <c r="U93" s="12" t="s">
        <v>352</v>
      </c>
      <c r="V93" s="12" t="s">
        <v>353</v>
      </c>
      <c r="W93" s="1" t="s">
        <v>108</v>
      </c>
      <c r="X93" s="1">
        <v>1</v>
      </c>
      <c r="Y93" s="1" t="s">
        <v>594</v>
      </c>
      <c r="Z93" s="40">
        <v>10</v>
      </c>
      <c r="AA93" s="30" t="s">
        <v>131</v>
      </c>
      <c r="AB93" s="2">
        <f t="shared" si="30"/>
        <v>2</v>
      </c>
      <c r="AC93" s="40">
        <v>80</v>
      </c>
      <c r="AD93" s="40">
        <v>149</v>
      </c>
      <c r="AE93" s="14" t="s">
        <v>129</v>
      </c>
      <c r="AF93" s="8">
        <v>0.91100000000000003</v>
      </c>
      <c r="AG93" s="8">
        <f t="shared" si="31"/>
        <v>1.8220000000000001</v>
      </c>
      <c r="AH93" s="8">
        <f t="shared" si="32"/>
        <v>0.9536</v>
      </c>
      <c r="AI93" s="8">
        <f t="shared" si="33"/>
        <v>1.9072</v>
      </c>
      <c r="AJ93" s="8">
        <f t="shared" si="17"/>
        <v>1.0467618002195389</v>
      </c>
      <c r="AK93" s="8"/>
      <c r="AM93" t="s">
        <v>647</v>
      </c>
      <c r="AQ93" s="30" t="s">
        <v>627</v>
      </c>
    </row>
    <row r="94" spans="1:43" x14ac:dyDescent="0.3">
      <c r="A94">
        <v>185</v>
      </c>
      <c r="B94">
        <v>86</v>
      </c>
      <c r="C94" s="2">
        <v>3</v>
      </c>
      <c r="D94" s="30" t="s">
        <v>613</v>
      </c>
      <c r="E94">
        <v>1</v>
      </c>
      <c r="F94" s="2" t="s">
        <v>357</v>
      </c>
      <c r="G94" t="s">
        <v>358</v>
      </c>
      <c r="H94">
        <v>2</v>
      </c>
      <c r="I94" s="2">
        <v>2</v>
      </c>
      <c r="J94" t="str">
        <f t="shared" si="28"/>
        <v>T-115609_2</v>
      </c>
      <c r="K94">
        <f t="shared" si="29"/>
        <v>1</v>
      </c>
      <c r="U94" s="12" t="s">
        <v>361</v>
      </c>
      <c r="V94" s="12" t="s">
        <v>353</v>
      </c>
      <c r="W94" s="1" t="s">
        <v>108</v>
      </c>
      <c r="X94" s="1">
        <v>1</v>
      </c>
      <c r="Y94" s="1" t="s">
        <v>594</v>
      </c>
      <c r="Z94" s="40">
        <v>10</v>
      </c>
      <c r="AA94" s="30" t="s">
        <v>131</v>
      </c>
      <c r="AB94" s="2">
        <f t="shared" si="30"/>
        <v>2</v>
      </c>
      <c r="AC94" s="40">
        <v>80</v>
      </c>
      <c r="AD94" s="40">
        <v>149</v>
      </c>
      <c r="AE94" s="14" t="s">
        <v>129</v>
      </c>
      <c r="AF94" s="8">
        <v>0.91100000000000003</v>
      </c>
      <c r="AG94" s="8">
        <f t="shared" si="31"/>
        <v>1.8220000000000001</v>
      </c>
      <c r="AH94" s="8">
        <f t="shared" si="32"/>
        <v>0.9536</v>
      </c>
      <c r="AI94" s="8">
        <f t="shared" si="33"/>
        <v>1.9072</v>
      </c>
      <c r="AJ94" s="8">
        <f t="shared" si="17"/>
        <v>1.0467618002195389</v>
      </c>
      <c r="AK94" s="8"/>
      <c r="AM94" t="s">
        <v>647</v>
      </c>
      <c r="AQ94" s="30" t="s">
        <v>627</v>
      </c>
    </row>
    <row r="95" spans="1:43" x14ac:dyDescent="0.3">
      <c r="A95">
        <v>188</v>
      </c>
      <c r="B95">
        <v>87</v>
      </c>
      <c r="C95" s="2">
        <v>3</v>
      </c>
      <c r="D95" s="30" t="s">
        <v>613</v>
      </c>
      <c r="E95">
        <v>1</v>
      </c>
      <c r="F95" s="2" t="s">
        <v>364</v>
      </c>
      <c r="G95" t="s">
        <v>365</v>
      </c>
      <c r="H95">
        <v>2</v>
      </c>
      <c r="I95" s="2">
        <v>2</v>
      </c>
      <c r="J95" t="str">
        <f t="shared" si="28"/>
        <v>T-115609_2</v>
      </c>
      <c r="K95">
        <f t="shared" si="29"/>
        <v>1</v>
      </c>
      <c r="U95" s="12" t="s">
        <v>367</v>
      </c>
      <c r="V95" s="12" t="s">
        <v>353</v>
      </c>
      <c r="W95" s="1" t="s">
        <v>108</v>
      </c>
      <c r="X95" s="1">
        <v>1</v>
      </c>
      <c r="Y95" s="1" t="s">
        <v>594</v>
      </c>
      <c r="Z95" s="40">
        <v>10</v>
      </c>
      <c r="AA95" s="30" t="s">
        <v>131</v>
      </c>
      <c r="AB95" s="2">
        <f t="shared" si="30"/>
        <v>2</v>
      </c>
      <c r="AC95" s="40">
        <v>80</v>
      </c>
      <c r="AD95" s="40">
        <v>149</v>
      </c>
      <c r="AE95" s="14" t="s">
        <v>129</v>
      </c>
      <c r="AF95" s="8">
        <v>0.91100000000000003</v>
      </c>
      <c r="AG95" s="8">
        <f t="shared" si="31"/>
        <v>1.8220000000000001</v>
      </c>
      <c r="AH95" s="8">
        <f t="shared" si="32"/>
        <v>0.9536</v>
      </c>
      <c r="AI95" s="8">
        <f t="shared" si="33"/>
        <v>1.9072</v>
      </c>
      <c r="AJ95" s="8">
        <f t="shared" si="17"/>
        <v>1.0467618002195389</v>
      </c>
      <c r="AK95" s="8"/>
      <c r="AM95" t="s">
        <v>647</v>
      </c>
      <c r="AQ95" s="30" t="s">
        <v>627</v>
      </c>
    </row>
    <row r="96" spans="1:43" x14ac:dyDescent="0.3">
      <c r="A96">
        <v>192</v>
      </c>
      <c r="B96">
        <v>88</v>
      </c>
      <c r="C96" s="2">
        <v>3</v>
      </c>
      <c r="D96" s="30" t="s">
        <v>613</v>
      </c>
      <c r="E96">
        <v>1</v>
      </c>
      <c r="F96" s="2" t="s">
        <v>372</v>
      </c>
      <c r="G96" t="s">
        <v>373</v>
      </c>
      <c r="H96">
        <v>2</v>
      </c>
      <c r="I96" s="2">
        <v>2</v>
      </c>
      <c r="J96" t="str">
        <f t="shared" si="28"/>
        <v>T-115609_2</v>
      </c>
      <c r="K96">
        <f t="shared" si="29"/>
        <v>1</v>
      </c>
      <c r="U96" s="12" t="s">
        <v>375</v>
      </c>
      <c r="V96" s="12" t="s">
        <v>353</v>
      </c>
      <c r="W96" s="1" t="s">
        <v>108</v>
      </c>
      <c r="X96" s="1">
        <v>1</v>
      </c>
      <c r="Y96" s="1" t="s">
        <v>594</v>
      </c>
      <c r="Z96" s="40">
        <v>10</v>
      </c>
      <c r="AA96" s="30" t="s">
        <v>131</v>
      </c>
      <c r="AB96" s="2">
        <f t="shared" si="30"/>
        <v>2</v>
      </c>
      <c r="AC96" s="40">
        <v>80</v>
      </c>
      <c r="AD96" s="40">
        <v>149</v>
      </c>
      <c r="AE96" s="14" t="s">
        <v>129</v>
      </c>
      <c r="AF96" s="8">
        <v>0.91100000000000003</v>
      </c>
      <c r="AG96" s="8">
        <f t="shared" si="31"/>
        <v>1.8220000000000001</v>
      </c>
      <c r="AH96" s="8">
        <f t="shared" si="32"/>
        <v>0.9536</v>
      </c>
      <c r="AI96" s="8">
        <f t="shared" si="33"/>
        <v>1.9072</v>
      </c>
      <c r="AJ96" s="8">
        <f t="shared" si="17"/>
        <v>1.0467618002195389</v>
      </c>
      <c r="AK96" s="8"/>
      <c r="AM96" t="s">
        <v>647</v>
      </c>
      <c r="AQ96" s="30" t="s">
        <v>627</v>
      </c>
    </row>
    <row r="97" spans="1:43" x14ac:dyDescent="0.3">
      <c r="A97">
        <v>202</v>
      </c>
      <c r="B97">
        <v>89</v>
      </c>
      <c r="C97" s="2">
        <v>3</v>
      </c>
      <c r="D97" s="30" t="s">
        <v>613</v>
      </c>
      <c r="E97">
        <v>1</v>
      </c>
      <c r="F97" s="2" t="s">
        <v>386</v>
      </c>
      <c r="G97" t="s">
        <v>387</v>
      </c>
      <c r="H97">
        <v>2</v>
      </c>
      <c r="I97" s="2">
        <v>6</v>
      </c>
      <c r="J97" t="str">
        <f t="shared" si="28"/>
        <v>T-113606_Standard</v>
      </c>
      <c r="K97">
        <f t="shared" si="29"/>
        <v>2</v>
      </c>
      <c r="U97" s="12" t="s">
        <v>398</v>
      </c>
      <c r="V97" s="12" t="s">
        <v>399</v>
      </c>
      <c r="W97" s="1" t="s">
        <v>108</v>
      </c>
      <c r="X97" s="1">
        <v>2</v>
      </c>
      <c r="Y97" s="1" t="s">
        <v>594</v>
      </c>
      <c r="Z97" s="40">
        <v>10</v>
      </c>
      <c r="AA97" s="30" t="s">
        <v>131</v>
      </c>
      <c r="AB97" s="2">
        <f t="shared" si="30"/>
        <v>4</v>
      </c>
      <c r="AC97" s="40">
        <v>80</v>
      </c>
      <c r="AD97" s="40">
        <v>1480</v>
      </c>
      <c r="AE97" s="14" t="s">
        <v>129</v>
      </c>
      <c r="AF97" s="8">
        <v>9.4640000000000004</v>
      </c>
      <c r="AG97" s="8">
        <f t="shared" si="31"/>
        <v>37.856000000000002</v>
      </c>
      <c r="AH97" s="8">
        <f t="shared" si="32"/>
        <v>9.4719999999999995</v>
      </c>
      <c r="AI97" s="8">
        <f t="shared" si="33"/>
        <v>37.887999999999998</v>
      </c>
      <c r="AJ97" s="8">
        <f t="shared" si="17"/>
        <v>1.0008453085376161</v>
      </c>
      <c r="AK97" s="8"/>
    </row>
    <row r="98" spans="1:43" x14ac:dyDescent="0.3">
      <c r="A98">
        <v>172</v>
      </c>
      <c r="B98">
        <v>90</v>
      </c>
      <c r="C98" s="2">
        <v>3</v>
      </c>
      <c r="D98" s="30" t="s">
        <v>613</v>
      </c>
      <c r="E98">
        <v>1</v>
      </c>
      <c r="F98" s="2" t="s">
        <v>330</v>
      </c>
      <c r="G98" t="s">
        <v>331</v>
      </c>
      <c r="H98">
        <v>2</v>
      </c>
      <c r="I98" s="2">
        <v>1</v>
      </c>
      <c r="J98" t="str">
        <f t="shared" si="28"/>
        <v>T-113346_Standard</v>
      </c>
      <c r="K98">
        <f t="shared" si="29"/>
        <v>1</v>
      </c>
      <c r="U98" s="12" t="s">
        <v>332</v>
      </c>
      <c r="V98" s="12" t="s">
        <v>333</v>
      </c>
      <c r="W98" s="1" t="s">
        <v>108</v>
      </c>
      <c r="X98" s="1">
        <v>1</v>
      </c>
      <c r="Y98" s="1" t="s">
        <v>594</v>
      </c>
      <c r="Z98" s="40">
        <v>10</v>
      </c>
      <c r="AA98" s="30" t="s">
        <v>131</v>
      </c>
      <c r="AB98" s="2">
        <f t="shared" si="30"/>
        <v>2</v>
      </c>
      <c r="AC98" s="40">
        <v>90</v>
      </c>
      <c r="AD98" s="40">
        <v>171</v>
      </c>
      <c r="AE98" s="14" t="s">
        <v>129</v>
      </c>
      <c r="AF98" s="8">
        <v>1.141</v>
      </c>
      <c r="AG98" s="8">
        <f t="shared" si="31"/>
        <v>2.282</v>
      </c>
      <c r="AH98" s="8">
        <f t="shared" si="32"/>
        <v>1.2312000000000001</v>
      </c>
      <c r="AI98" s="8">
        <f t="shared" si="33"/>
        <v>2.4624000000000001</v>
      </c>
      <c r="AJ98" s="8">
        <f t="shared" si="17"/>
        <v>1.0790534618755478</v>
      </c>
      <c r="AK98" s="8"/>
      <c r="AM98" t="s">
        <v>641</v>
      </c>
      <c r="AQ98" s="30" t="s">
        <v>620</v>
      </c>
    </row>
    <row r="99" spans="1:43" x14ac:dyDescent="0.3">
      <c r="A99">
        <v>176</v>
      </c>
      <c r="B99">
        <v>91</v>
      </c>
      <c r="C99" s="2">
        <v>3</v>
      </c>
      <c r="D99" s="30" t="s">
        <v>613</v>
      </c>
      <c r="E99">
        <v>1</v>
      </c>
      <c r="F99" s="2" t="s">
        <v>340</v>
      </c>
      <c r="G99" t="s">
        <v>341</v>
      </c>
      <c r="H99">
        <v>2</v>
      </c>
      <c r="I99" s="2">
        <v>1</v>
      </c>
      <c r="J99" t="str">
        <f t="shared" si="28"/>
        <v>T-113350_Standard</v>
      </c>
      <c r="K99">
        <f t="shared" si="29"/>
        <v>1</v>
      </c>
      <c r="U99" s="12" t="s">
        <v>342</v>
      </c>
      <c r="V99" s="12" t="s">
        <v>343</v>
      </c>
      <c r="W99" s="1" t="s">
        <v>108</v>
      </c>
      <c r="X99" s="1">
        <v>1</v>
      </c>
      <c r="Y99" s="1" t="s">
        <v>594</v>
      </c>
      <c r="Z99" s="40">
        <v>10</v>
      </c>
      <c r="AA99" s="30" t="s">
        <v>131</v>
      </c>
      <c r="AB99" s="2">
        <f t="shared" si="30"/>
        <v>2</v>
      </c>
      <c r="AC99" s="40">
        <v>90</v>
      </c>
      <c r="AD99" s="40">
        <v>171</v>
      </c>
      <c r="AE99" s="14" t="s">
        <v>129</v>
      </c>
      <c r="AF99" s="8">
        <v>1.1679999999999999</v>
      </c>
      <c r="AG99" s="8">
        <f t="shared" si="31"/>
        <v>2.3359999999999999</v>
      </c>
      <c r="AH99" s="8">
        <f t="shared" si="32"/>
        <v>1.2312000000000001</v>
      </c>
      <c r="AI99" s="8">
        <f t="shared" si="33"/>
        <v>2.4624000000000001</v>
      </c>
      <c r="AJ99" s="8">
        <f t="shared" si="17"/>
        <v>1.0541095890410961</v>
      </c>
      <c r="AK99" s="8"/>
      <c r="AM99" t="s">
        <v>641</v>
      </c>
      <c r="AQ99" s="30" t="s">
        <v>624</v>
      </c>
    </row>
    <row r="100" spans="1:43" x14ac:dyDescent="0.3">
      <c r="A100">
        <v>221</v>
      </c>
      <c r="B100">
        <v>92</v>
      </c>
      <c r="C100" s="2">
        <v>3</v>
      </c>
      <c r="D100" s="30" t="s">
        <v>613</v>
      </c>
      <c r="E100">
        <v>1</v>
      </c>
      <c r="F100" s="2" t="s">
        <v>432</v>
      </c>
      <c r="G100" t="s">
        <v>433</v>
      </c>
      <c r="H100">
        <v>2</v>
      </c>
      <c r="I100" s="2">
        <v>1</v>
      </c>
      <c r="J100" t="str">
        <f t="shared" si="28"/>
        <v>T-113346_Standard</v>
      </c>
      <c r="K100">
        <f t="shared" si="29"/>
        <v>1</v>
      </c>
      <c r="U100" s="12" t="s">
        <v>434</v>
      </c>
      <c r="V100" s="12" t="s">
        <v>333</v>
      </c>
      <c r="W100" s="1" t="s">
        <v>108</v>
      </c>
      <c r="X100" s="1">
        <v>1</v>
      </c>
      <c r="Y100" s="1" t="s">
        <v>594</v>
      </c>
      <c r="Z100" s="40">
        <v>10</v>
      </c>
      <c r="AA100" s="30" t="s">
        <v>131</v>
      </c>
      <c r="AB100" s="2">
        <f t="shared" si="30"/>
        <v>2</v>
      </c>
      <c r="AC100" s="40">
        <v>90</v>
      </c>
      <c r="AD100" s="40">
        <v>171</v>
      </c>
      <c r="AE100" s="14" t="s">
        <v>129</v>
      </c>
      <c r="AF100" s="8">
        <v>1.141</v>
      </c>
      <c r="AG100" s="8">
        <f t="shared" si="31"/>
        <v>2.282</v>
      </c>
      <c r="AH100" s="8">
        <f t="shared" si="32"/>
        <v>1.2312000000000001</v>
      </c>
      <c r="AI100" s="8">
        <f t="shared" si="33"/>
        <v>2.4624000000000001</v>
      </c>
      <c r="AJ100" s="8">
        <f t="shared" si="17"/>
        <v>1.0790534618755478</v>
      </c>
      <c r="AK100" s="8"/>
      <c r="AM100" t="s">
        <v>641</v>
      </c>
      <c r="AQ100" s="30" t="s">
        <v>620</v>
      </c>
    </row>
    <row r="101" spans="1:43" x14ac:dyDescent="0.3">
      <c r="A101">
        <v>225</v>
      </c>
      <c r="B101">
        <v>93</v>
      </c>
      <c r="C101" s="2">
        <v>3</v>
      </c>
      <c r="D101" s="30" t="s">
        <v>613</v>
      </c>
      <c r="E101">
        <v>1</v>
      </c>
      <c r="F101" s="2" t="s">
        <v>439</v>
      </c>
      <c r="G101" t="s">
        <v>440</v>
      </c>
      <c r="H101">
        <v>2</v>
      </c>
      <c r="I101" s="2">
        <v>1</v>
      </c>
      <c r="J101" t="str">
        <f t="shared" si="28"/>
        <v>T-113350_Standard</v>
      </c>
      <c r="K101">
        <f t="shared" si="29"/>
        <v>1</v>
      </c>
      <c r="U101" s="12" t="s">
        <v>441</v>
      </c>
      <c r="V101" s="12" t="s">
        <v>343</v>
      </c>
      <c r="W101" s="1" t="s">
        <v>108</v>
      </c>
      <c r="X101" s="1">
        <v>1</v>
      </c>
      <c r="Y101" s="1" t="s">
        <v>594</v>
      </c>
      <c r="Z101" s="40">
        <v>10</v>
      </c>
      <c r="AA101" s="30" t="s">
        <v>131</v>
      </c>
      <c r="AB101" s="2">
        <f t="shared" si="30"/>
        <v>2</v>
      </c>
      <c r="AC101" s="40">
        <v>90</v>
      </c>
      <c r="AD101" s="40">
        <v>171</v>
      </c>
      <c r="AE101" s="14" t="s">
        <v>129</v>
      </c>
      <c r="AF101" s="8">
        <v>1.1679999999999999</v>
      </c>
      <c r="AG101" s="8">
        <f t="shared" si="31"/>
        <v>2.3359999999999999</v>
      </c>
      <c r="AH101" s="8">
        <f t="shared" si="32"/>
        <v>1.2312000000000001</v>
      </c>
      <c r="AI101" s="8">
        <f t="shared" si="33"/>
        <v>2.4624000000000001</v>
      </c>
      <c r="AJ101" s="8">
        <f t="shared" si="17"/>
        <v>1.0541095890410961</v>
      </c>
      <c r="AK101" s="8"/>
      <c r="AM101" t="s">
        <v>641</v>
      </c>
      <c r="AN101" t="s">
        <v>645</v>
      </c>
      <c r="AQ101" s="30" t="s">
        <v>624</v>
      </c>
    </row>
    <row r="102" spans="1:43" x14ac:dyDescent="0.3">
      <c r="A102">
        <v>180</v>
      </c>
      <c r="B102">
        <v>94</v>
      </c>
      <c r="C102" s="2">
        <v>3</v>
      </c>
      <c r="D102" s="30" t="s">
        <v>613</v>
      </c>
      <c r="E102">
        <v>1</v>
      </c>
      <c r="F102" s="2" t="s">
        <v>348</v>
      </c>
      <c r="G102" t="s">
        <v>349</v>
      </c>
      <c r="H102">
        <v>2</v>
      </c>
      <c r="I102" s="2">
        <v>1</v>
      </c>
      <c r="J102" t="str">
        <f t="shared" si="28"/>
        <v>T-113356_Standard</v>
      </c>
      <c r="K102">
        <f t="shared" si="29"/>
        <v>1</v>
      </c>
      <c r="U102" s="12" t="s">
        <v>350</v>
      </c>
      <c r="V102" s="12" t="s">
        <v>351</v>
      </c>
      <c r="W102" s="1" t="s">
        <v>108</v>
      </c>
      <c r="X102" s="1">
        <v>1</v>
      </c>
      <c r="Y102" s="1" t="s">
        <v>594</v>
      </c>
      <c r="Z102" s="40">
        <v>10</v>
      </c>
      <c r="AA102" s="30" t="s">
        <v>131</v>
      </c>
      <c r="AB102" s="2">
        <f t="shared" si="30"/>
        <v>2</v>
      </c>
      <c r="AC102" s="40">
        <v>90</v>
      </c>
      <c r="AD102" s="40">
        <v>191</v>
      </c>
      <c r="AE102" s="14" t="s">
        <v>129</v>
      </c>
      <c r="AF102" s="8">
        <v>1.33</v>
      </c>
      <c r="AG102" s="8">
        <f t="shared" si="31"/>
        <v>2.66</v>
      </c>
      <c r="AH102" s="8">
        <f t="shared" si="32"/>
        <v>1.3752</v>
      </c>
      <c r="AI102" s="8">
        <f t="shared" si="33"/>
        <v>2.7504</v>
      </c>
      <c r="AJ102" s="8">
        <f t="shared" si="17"/>
        <v>1.0339849624060149</v>
      </c>
      <c r="AK102" s="8"/>
      <c r="AN102" t="s">
        <v>645</v>
      </c>
      <c r="AQ102" s="30" t="s">
        <v>626</v>
      </c>
    </row>
    <row r="103" spans="1:43" x14ac:dyDescent="0.3">
      <c r="A103">
        <v>184</v>
      </c>
      <c r="B103">
        <v>95</v>
      </c>
      <c r="C103" s="2">
        <v>3</v>
      </c>
      <c r="D103" s="30" t="s">
        <v>613</v>
      </c>
      <c r="E103">
        <v>1</v>
      </c>
      <c r="F103" s="2" t="s">
        <v>357</v>
      </c>
      <c r="G103" t="s">
        <v>358</v>
      </c>
      <c r="H103">
        <v>2</v>
      </c>
      <c r="I103" s="2">
        <v>1</v>
      </c>
      <c r="J103" t="str">
        <f t="shared" si="28"/>
        <v>T-113353_Standard</v>
      </c>
      <c r="K103">
        <f t="shared" si="29"/>
        <v>1</v>
      </c>
      <c r="U103" s="12" t="s">
        <v>359</v>
      </c>
      <c r="V103" s="12" t="s">
        <v>360</v>
      </c>
      <c r="W103" s="1" t="s">
        <v>108</v>
      </c>
      <c r="X103" s="1">
        <v>1</v>
      </c>
      <c r="Y103" s="1" t="s">
        <v>594</v>
      </c>
      <c r="Z103" s="40">
        <v>10</v>
      </c>
      <c r="AA103" s="30" t="s">
        <v>131</v>
      </c>
      <c r="AB103" s="2">
        <f t="shared" si="30"/>
        <v>2</v>
      </c>
      <c r="AC103" s="40">
        <v>90</v>
      </c>
      <c r="AD103" s="40">
        <v>191</v>
      </c>
      <c r="AE103" s="14" t="s">
        <v>129</v>
      </c>
      <c r="AF103" s="8">
        <v>1.33</v>
      </c>
      <c r="AG103" s="8">
        <f t="shared" si="31"/>
        <v>2.66</v>
      </c>
      <c r="AH103" s="8">
        <f t="shared" si="32"/>
        <v>1.3752</v>
      </c>
      <c r="AI103" s="8">
        <f t="shared" si="33"/>
        <v>2.7504</v>
      </c>
      <c r="AJ103" s="8">
        <f t="shared" si="17"/>
        <v>1.0339849624060149</v>
      </c>
      <c r="AK103" s="8"/>
      <c r="AN103" t="s">
        <v>645</v>
      </c>
      <c r="AQ103" s="30" t="s">
        <v>626</v>
      </c>
    </row>
    <row r="104" spans="1:43" x14ac:dyDescent="0.3">
      <c r="A104">
        <v>187</v>
      </c>
      <c r="B104">
        <v>96</v>
      </c>
      <c r="C104" s="2">
        <v>3</v>
      </c>
      <c r="D104" s="30" t="s">
        <v>613</v>
      </c>
      <c r="E104">
        <v>1</v>
      </c>
      <c r="F104" s="2" t="s">
        <v>364</v>
      </c>
      <c r="G104" t="s">
        <v>365</v>
      </c>
      <c r="H104">
        <v>2</v>
      </c>
      <c r="I104" s="2">
        <v>1</v>
      </c>
      <c r="J104" t="str">
        <f t="shared" si="28"/>
        <v>T-113356_Standard</v>
      </c>
      <c r="K104">
        <f t="shared" si="29"/>
        <v>1</v>
      </c>
      <c r="U104" s="12" t="s">
        <v>366</v>
      </c>
      <c r="V104" s="12" t="s">
        <v>351</v>
      </c>
      <c r="W104" s="1" t="s">
        <v>108</v>
      </c>
      <c r="X104" s="1">
        <v>1</v>
      </c>
      <c r="Y104" s="1" t="s">
        <v>594</v>
      </c>
      <c r="Z104" s="40">
        <v>10</v>
      </c>
      <c r="AA104" s="30" t="s">
        <v>131</v>
      </c>
      <c r="AB104" s="2">
        <f t="shared" si="30"/>
        <v>2</v>
      </c>
      <c r="AC104" s="40">
        <v>90</v>
      </c>
      <c r="AD104" s="40">
        <v>191</v>
      </c>
      <c r="AE104" s="14" t="s">
        <v>129</v>
      </c>
      <c r="AF104" s="8">
        <v>1.33</v>
      </c>
      <c r="AG104" s="8">
        <f t="shared" si="31"/>
        <v>2.66</v>
      </c>
      <c r="AH104" s="8">
        <f t="shared" si="32"/>
        <v>1.3752</v>
      </c>
      <c r="AI104" s="8">
        <f t="shared" si="33"/>
        <v>2.7504</v>
      </c>
      <c r="AJ104" s="8">
        <f t="shared" si="17"/>
        <v>1.0339849624060149</v>
      </c>
      <c r="AK104" s="8"/>
      <c r="AN104" t="s">
        <v>645</v>
      </c>
      <c r="AQ104" s="30" t="s">
        <v>626</v>
      </c>
    </row>
    <row r="105" spans="1:43" x14ac:dyDescent="0.3">
      <c r="A105">
        <v>191</v>
      </c>
      <c r="B105">
        <v>97</v>
      </c>
      <c r="C105" s="2">
        <v>3</v>
      </c>
      <c r="D105" s="30" t="s">
        <v>613</v>
      </c>
      <c r="E105">
        <v>1</v>
      </c>
      <c r="F105" s="2" t="s">
        <v>372</v>
      </c>
      <c r="G105" t="s">
        <v>373</v>
      </c>
      <c r="H105">
        <v>2</v>
      </c>
      <c r="I105" s="2">
        <v>1</v>
      </c>
      <c r="J105" t="str">
        <f t="shared" si="28"/>
        <v>T-113353_Standard</v>
      </c>
      <c r="K105">
        <f t="shared" si="29"/>
        <v>1</v>
      </c>
      <c r="U105" s="12" t="s">
        <v>374</v>
      </c>
      <c r="V105" s="12" t="s">
        <v>360</v>
      </c>
      <c r="W105" s="1" t="s">
        <v>108</v>
      </c>
      <c r="X105" s="1">
        <v>1</v>
      </c>
      <c r="Y105" s="1" t="s">
        <v>594</v>
      </c>
      <c r="Z105" s="40">
        <v>10</v>
      </c>
      <c r="AA105" s="30" t="s">
        <v>131</v>
      </c>
      <c r="AB105" s="2">
        <f t="shared" si="30"/>
        <v>2</v>
      </c>
      <c r="AC105" s="40">
        <v>90</v>
      </c>
      <c r="AD105" s="40">
        <v>191</v>
      </c>
      <c r="AE105" s="14" t="s">
        <v>129</v>
      </c>
      <c r="AF105" s="8">
        <v>1.33</v>
      </c>
      <c r="AG105" s="8">
        <f t="shared" si="31"/>
        <v>2.66</v>
      </c>
      <c r="AH105" s="8">
        <f t="shared" si="32"/>
        <v>1.3752</v>
      </c>
      <c r="AI105" s="8">
        <f t="shared" si="33"/>
        <v>2.7504</v>
      </c>
      <c r="AJ105" s="8">
        <f t="shared" si="17"/>
        <v>1.0339849624060149</v>
      </c>
      <c r="AK105" s="8"/>
      <c r="AN105" t="s">
        <v>645</v>
      </c>
      <c r="AQ105" s="30" t="s">
        <v>626</v>
      </c>
    </row>
    <row r="106" spans="1:43" x14ac:dyDescent="0.3">
      <c r="A106">
        <v>199</v>
      </c>
      <c r="B106">
        <v>98</v>
      </c>
      <c r="C106" s="2">
        <v>3</v>
      </c>
      <c r="D106" s="30" t="s">
        <v>613</v>
      </c>
      <c r="E106">
        <v>1</v>
      </c>
      <c r="F106" s="2" t="s">
        <v>386</v>
      </c>
      <c r="G106" t="s">
        <v>387</v>
      </c>
      <c r="H106">
        <v>2</v>
      </c>
      <c r="I106" s="2">
        <v>3</v>
      </c>
      <c r="J106" t="str">
        <f t="shared" si="28"/>
        <v>T-113603_Standard</v>
      </c>
      <c r="K106">
        <f t="shared" si="29"/>
        <v>2</v>
      </c>
      <c r="U106" s="12" t="s">
        <v>392</v>
      </c>
      <c r="V106" s="12" t="s">
        <v>393</v>
      </c>
      <c r="W106" s="1" t="s">
        <v>108</v>
      </c>
      <c r="X106" s="1">
        <v>2</v>
      </c>
      <c r="Y106" s="1" t="s">
        <v>594</v>
      </c>
      <c r="Z106" s="40">
        <v>10</v>
      </c>
      <c r="AA106" s="30" t="s">
        <v>131</v>
      </c>
      <c r="AB106" s="2">
        <f t="shared" si="30"/>
        <v>4</v>
      </c>
      <c r="AC106" s="40">
        <v>180</v>
      </c>
      <c r="AD106" s="40">
        <v>1480</v>
      </c>
      <c r="AE106" s="14" t="s">
        <v>129</v>
      </c>
      <c r="AF106" s="8">
        <v>20.93</v>
      </c>
      <c r="AG106" s="8">
        <f t="shared" si="31"/>
        <v>83.72</v>
      </c>
      <c r="AH106" s="8">
        <f t="shared" si="32"/>
        <v>21.312000000000001</v>
      </c>
      <c r="AI106" s="8">
        <f t="shared" si="33"/>
        <v>85.248000000000005</v>
      </c>
      <c r="AJ106" s="8">
        <f t="shared" si="17"/>
        <v>1.0182513139034879</v>
      </c>
      <c r="AK106" s="8"/>
      <c r="AM106" t="s">
        <v>652</v>
      </c>
      <c r="AN106" t="s">
        <v>651</v>
      </c>
      <c r="AQ106" s="30" t="s">
        <v>630</v>
      </c>
    </row>
    <row r="107" spans="1:43" x14ac:dyDescent="0.3">
      <c r="A107">
        <v>211</v>
      </c>
      <c r="B107">
        <v>99</v>
      </c>
      <c r="C107" s="2">
        <v>3</v>
      </c>
      <c r="D107" s="30" t="s">
        <v>613</v>
      </c>
      <c r="E107">
        <v>1</v>
      </c>
      <c r="F107" s="2" t="s">
        <v>412</v>
      </c>
      <c r="G107" t="s">
        <v>413</v>
      </c>
      <c r="H107">
        <v>2</v>
      </c>
      <c r="I107" s="2">
        <v>3</v>
      </c>
      <c r="J107" t="str">
        <f t="shared" si="28"/>
        <v>T-113603_Standard</v>
      </c>
      <c r="K107">
        <f t="shared" si="29"/>
        <v>2</v>
      </c>
      <c r="U107" s="12" t="s">
        <v>417</v>
      </c>
      <c r="V107" s="12" t="s">
        <v>393</v>
      </c>
      <c r="W107" s="1" t="s">
        <v>108</v>
      </c>
      <c r="X107" s="1">
        <v>2</v>
      </c>
      <c r="Y107" s="1" t="s">
        <v>594</v>
      </c>
      <c r="Z107" s="40">
        <v>10</v>
      </c>
      <c r="AA107" s="30" t="s">
        <v>131</v>
      </c>
      <c r="AB107" s="2">
        <f t="shared" si="30"/>
        <v>4</v>
      </c>
      <c r="AC107" s="40">
        <v>180</v>
      </c>
      <c r="AD107" s="40">
        <v>1480</v>
      </c>
      <c r="AE107" s="14" t="s">
        <v>129</v>
      </c>
      <c r="AF107" s="8">
        <v>20.93</v>
      </c>
      <c r="AG107" s="8">
        <f t="shared" si="31"/>
        <v>83.72</v>
      </c>
      <c r="AH107" s="8">
        <f t="shared" si="32"/>
        <v>21.312000000000001</v>
      </c>
      <c r="AI107" s="8">
        <f t="shared" si="33"/>
        <v>85.248000000000005</v>
      </c>
      <c r="AJ107" s="8">
        <f t="shared" si="17"/>
        <v>1.0182513139034879</v>
      </c>
      <c r="AK107" s="8"/>
      <c r="AM107" t="s">
        <v>652</v>
      </c>
      <c r="AN107" t="s">
        <v>654</v>
      </c>
      <c r="AQ107" s="30" t="s">
        <v>630</v>
      </c>
    </row>
    <row r="108" spans="1:43" x14ac:dyDescent="0.3">
      <c r="A108">
        <v>197</v>
      </c>
      <c r="B108">
        <v>100</v>
      </c>
      <c r="C108" s="2">
        <v>3</v>
      </c>
      <c r="D108" s="30" t="s">
        <v>613</v>
      </c>
      <c r="E108">
        <v>1</v>
      </c>
      <c r="F108" s="2" t="s">
        <v>386</v>
      </c>
      <c r="G108" t="s">
        <v>387</v>
      </c>
      <c r="H108">
        <v>2</v>
      </c>
      <c r="I108" s="2">
        <v>1</v>
      </c>
      <c r="J108" t="str">
        <f t="shared" si="28"/>
        <v>T-113601_Standard</v>
      </c>
      <c r="K108">
        <f t="shared" si="29"/>
        <v>1</v>
      </c>
      <c r="U108" s="12" t="s">
        <v>388</v>
      </c>
      <c r="V108" s="12" t="s">
        <v>389</v>
      </c>
      <c r="W108" s="1" t="s">
        <v>108</v>
      </c>
      <c r="X108" s="1">
        <v>1</v>
      </c>
      <c r="Y108" s="1" t="s">
        <v>594</v>
      </c>
      <c r="Z108" s="40">
        <v>10</v>
      </c>
      <c r="AA108" s="30" t="s">
        <v>131</v>
      </c>
      <c r="AB108" s="2">
        <f t="shared" si="30"/>
        <v>2</v>
      </c>
      <c r="AC108" s="40">
        <v>180</v>
      </c>
      <c r="AD108" s="40">
        <v>3802</v>
      </c>
      <c r="AE108" s="14" t="s">
        <v>129</v>
      </c>
      <c r="AF108" s="8">
        <v>54.008000000000003</v>
      </c>
      <c r="AG108" s="8">
        <f t="shared" si="31"/>
        <v>108.01600000000001</v>
      </c>
      <c r="AH108" s="8">
        <f t="shared" si="32"/>
        <v>54.748800000000003</v>
      </c>
      <c r="AI108" s="8">
        <f t="shared" si="33"/>
        <v>109.49760000000001</v>
      </c>
      <c r="AJ108" s="8">
        <f t="shared" si="17"/>
        <v>1.0137164864464523</v>
      </c>
      <c r="AK108" s="8"/>
    </row>
    <row r="109" spans="1:43" x14ac:dyDescent="0.3">
      <c r="A109">
        <v>200</v>
      </c>
      <c r="B109">
        <v>101</v>
      </c>
      <c r="C109" s="2">
        <v>3</v>
      </c>
      <c r="D109" s="30" t="s">
        <v>613</v>
      </c>
      <c r="E109">
        <v>1</v>
      </c>
      <c r="F109" s="2" t="s">
        <v>386</v>
      </c>
      <c r="G109" t="s">
        <v>387</v>
      </c>
      <c r="H109">
        <v>2</v>
      </c>
      <c r="I109" s="2">
        <v>4</v>
      </c>
      <c r="J109" t="str">
        <f t="shared" si="28"/>
        <v>T-113604_Standard</v>
      </c>
      <c r="K109">
        <f t="shared" si="29"/>
        <v>1</v>
      </c>
      <c r="U109" s="12" t="s">
        <v>394</v>
      </c>
      <c r="V109" s="12" t="s">
        <v>395</v>
      </c>
      <c r="W109" s="1" t="s">
        <v>108</v>
      </c>
      <c r="X109" s="1">
        <v>1</v>
      </c>
      <c r="Y109" s="1" t="s">
        <v>594</v>
      </c>
      <c r="Z109" s="40">
        <v>10</v>
      </c>
      <c r="AA109" s="30" t="s">
        <v>131</v>
      </c>
      <c r="AB109" s="2">
        <f t="shared" si="30"/>
        <v>2</v>
      </c>
      <c r="AC109" s="40">
        <v>180</v>
      </c>
      <c r="AD109" s="40">
        <v>3802</v>
      </c>
      <c r="AE109" s="14" t="s">
        <v>129</v>
      </c>
      <c r="AF109" s="8">
        <v>54.713000000000001</v>
      </c>
      <c r="AG109" s="8">
        <f t="shared" si="31"/>
        <v>109.426</v>
      </c>
      <c r="AH109" s="8">
        <f t="shared" si="32"/>
        <v>54.748800000000003</v>
      </c>
      <c r="AI109" s="8">
        <f t="shared" si="33"/>
        <v>109.49760000000001</v>
      </c>
      <c r="AJ109" s="8">
        <f t="shared" si="17"/>
        <v>1.000654323469742</v>
      </c>
      <c r="AK109" s="8"/>
      <c r="AM109" t="s">
        <v>652</v>
      </c>
      <c r="AQ109" s="30" t="s">
        <v>631</v>
      </c>
    </row>
    <row r="110" spans="1:43" x14ac:dyDescent="0.3">
      <c r="A110">
        <v>209</v>
      </c>
      <c r="B110">
        <v>102</v>
      </c>
      <c r="C110" s="2">
        <v>3</v>
      </c>
      <c r="D110" s="30" t="s">
        <v>613</v>
      </c>
      <c r="E110">
        <v>1</v>
      </c>
      <c r="F110" s="2" t="s">
        <v>412</v>
      </c>
      <c r="G110" t="s">
        <v>413</v>
      </c>
      <c r="H110">
        <v>2</v>
      </c>
      <c r="I110" s="2">
        <v>1</v>
      </c>
      <c r="J110" t="str">
        <f t="shared" si="28"/>
        <v>T-113601_2</v>
      </c>
      <c r="K110">
        <f t="shared" si="29"/>
        <v>1</v>
      </c>
      <c r="U110" s="12" t="s">
        <v>414</v>
      </c>
      <c r="V110" s="12" t="s">
        <v>415</v>
      </c>
      <c r="W110" s="1" t="s">
        <v>108</v>
      </c>
      <c r="X110" s="1">
        <v>1</v>
      </c>
      <c r="Y110" s="1" t="s">
        <v>594</v>
      </c>
      <c r="Z110" s="40">
        <v>10</v>
      </c>
      <c r="AA110" s="30" t="s">
        <v>131</v>
      </c>
      <c r="AB110" s="2">
        <f t="shared" si="30"/>
        <v>2</v>
      </c>
      <c r="AC110" s="40">
        <v>180</v>
      </c>
      <c r="AD110" s="40">
        <v>3802</v>
      </c>
      <c r="AE110" s="14" t="s">
        <v>129</v>
      </c>
      <c r="AF110" s="8">
        <v>54.378999999999998</v>
      </c>
      <c r="AG110" s="8">
        <f t="shared" si="31"/>
        <v>108.758</v>
      </c>
      <c r="AH110" s="8">
        <f t="shared" si="32"/>
        <v>54.748800000000003</v>
      </c>
      <c r="AI110" s="8">
        <f t="shared" si="33"/>
        <v>109.49760000000001</v>
      </c>
      <c r="AJ110" s="8">
        <f t="shared" si="17"/>
        <v>1.0068004192795015</v>
      </c>
      <c r="AK110" s="8"/>
    </row>
    <row r="111" spans="1:43" x14ac:dyDescent="0.3">
      <c r="A111">
        <v>212</v>
      </c>
      <c r="B111">
        <v>103</v>
      </c>
      <c r="C111" s="2">
        <v>3</v>
      </c>
      <c r="D111" s="30" t="s">
        <v>613</v>
      </c>
      <c r="E111">
        <v>1</v>
      </c>
      <c r="F111" s="2" t="s">
        <v>412</v>
      </c>
      <c r="G111" t="s">
        <v>413</v>
      </c>
      <c r="H111">
        <v>2</v>
      </c>
      <c r="I111" s="2">
        <v>4</v>
      </c>
      <c r="J111" t="str">
        <f t="shared" si="28"/>
        <v>T-113604_Standard</v>
      </c>
      <c r="K111">
        <f t="shared" si="29"/>
        <v>1</v>
      </c>
      <c r="U111" s="12" t="s">
        <v>418</v>
      </c>
      <c r="V111" s="12" t="s">
        <v>395</v>
      </c>
      <c r="W111" s="1" t="s">
        <v>108</v>
      </c>
      <c r="X111" s="1">
        <v>1</v>
      </c>
      <c r="Y111" s="1" t="s">
        <v>594</v>
      </c>
      <c r="Z111" s="40">
        <v>10</v>
      </c>
      <c r="AA111" s="30" t="s">
        <v>131</v>
      </c>
      <c r="AB111" s="2">
        <f t="shared" si="30"/>
        <v>2</v>
      </c>
      <c r="AC111" s="40">
        <v>180</v>
      </c>
      <c r="AD111" s="40">
        <v>3802</v>
      </c>
      <c r="AE111" s="14" t="s">
        <v>129</v>
      </c>
      <c r="AF111" s="8">
        <v>54.713000000000001</v>
      </c>
      <c r="AG111" s="8">
        <f t="shared" si="31"/>
        <v>109.426</v>
      </c>
      <c r="AH111" s="8">
        <f t="shared" si="32"/>
        <v>54.748800000000003</v>
      </c>
      <c r="AI111" s="8">
        <f t="shared" si="33"/>
        <v>109.49760000000001</v>
      </c>
      <c r="AJ111" s="8">
        <f t="shared" si="17"/>
        <v>1.000654323469742</v>
      </c>
      <c r="AK111" s="8"/>
      <c r="AM111" t="s">
        <v>652</v>
      </c>
      <c r="AQ111" s="30" t="s">
        <v>631</v>
      </c>
    </row>
    <row r="112" spans="1:43" x14ac:dyDescent="0.3">
      <c r="A112">
        <v>194</v>
      </c>
      <c r="B112">
        <v>104</v>
      </c>
      <c r="C112" s="2">
        <v>3</v>
      </c>
      <c r="D112" s="30" t="s">
        <v>613</v>
      </c>
      <c r="E112">
        <v>1</v>
      </c>
      <c r="F112" s="2" t="s">
        <v>378</v>
      </c>
      <c r="G112" t="s">
        <v>379</v>
      </c>
      <c r="H112">
        <v>6</v>
      </c>
      <c r="I112" s="2">
        <v>1</v>
      </c>
      <c r="J112" t="str">
        <f t="shared" si="28"/>
        <v>T-113617_Standard</v>
      </c>
      <c r="K112">
        <f t="shared" si="29"/>
        <v>1</v>
      </c>
      <c r="U112" s="12" t="s">
        <v>380</v>
      </c>
      <c r="V112" s="12" t="s">
        <v>381</v>
      </c>
      <c r="W112" s="1" t="s">
        <v>108</v>
      </c>
      <c r="X112" s="1">
        <v>1</v>
      </c>
      <c r="Y112" s="1" t="s">
        <v>594</v>
      </c>
      <c r="Z112" s="40">
        <v>10</v>
      </c>
      <c r="AA112" s="30" t="s">
        <v>131</v>
      </c>
      <c r="AB112" s="2">
        <f t="shared" si="30"/>
        <v>6</v>
      </c>
      <c r="AC112" s="40">
        <v>228</v>
      </c>
      <c r="AD112" s="40">
        <v>4160</v>
      </c>
      <c r="AE112" s="14" t="s">
        <v>129</v>
      </c>
      <c r="AF112" s="8">
        <v>76.343999999999994</v>
      </c>
      <c r="AG112" s="8">
        <f t="shared" si="31"/>
        <v>458.06399999999996</v>
      </c>
      <c r="AH112" s="8">
        <f t="shared" si="32"/>
        <v>75.878399999999999</v>
      </c>
      <c r="AI112" s="8">
        <f t="shared" si="33"/>
        <v>455.2704</v>
      </c>
      <c r="AJ112" s="8">
        <f t="shared" si="17"/>
        <v>0.99390128890286078</v>
      </c>
      <c r="AK112" s="8"/>
      <c r="AL112" s="30">
        <v>2</v>
      </c>
    </row>
    <row r="113" spans="1:43" x14ac:dyDescent="0.3">
      <c r="A113">
        <v>182</v>
      </c>
      <c r="B113">
        <v>105</v>
      </c>
      <c r="C113" s="2">
        <v>3</v>
      </c>
      <c r="D113" s="30" t="s">
        <v>613</v>
      </c>
      <c r="E113">
        <v>1</v>
      </c>
      <c r="F113" s="2" t="s">
        <v>348</v>
      </c>
      <c r="G113" t="s">
        <v>349</v>
      </c>
      <c r="H113">
        <v>2</v>
      </c>
      <c r="I113" s="2">
        <v>3</v>
      </c>
      <c r="J113" t="str">
        <f t="shared" si="28"/>
        <v>T-113355_Standard</v>
      </c>
      <c r="K113">
        <f t="shared" si="29"/>
        <v>1</v>
      </c>
      <c r="U113" s="12" t="s">
        <v>354</v>
      </c>
      <c r="V113" s="12" t="s">
        <v>355</v>
      </c>
      <c r="W113" s="1" t="s">
        <v>108</v>
      </c>
      <c r="X113" s="1">
        <v>1</v>
      </c>
      <c r="Y113" s="1" t="s">
        <v>594</v>
      </c>
      <c r="Z113" s="40">
        <v>10</v>
      </c>
      <c r="AA113" s="30" t="s">
        <v>131</v>
      </c>
      <c r="AB113" s="47">
        <v>4</v>
      </c>
      <c r="AC113" s="42">
        <v>315</v>
      </c>
      <c r="AD113" s="48">
        <v>5980</v>
      </c>
      <c r="AE113" s="14" t="s">
        <v>129</v>
      </c>
      <c r="AF113" s="8">
        <v>218.93</v>
      </c>
      <c r="AG113" s="8">
        <f t="shared" si="31"/>
        <v>875.72</v>
      </c>
      <c r="AH113" s="8">
        <f t="shared" si="32"/>
        <v>150.696</v>
      </c>
      <c r="AI113" s="8">
        <f t="shared" si="33"/>
        <v>602.78399999999999</v>
      </c>
      <c r="AJ113" s="8">
        <f t="shared" si="17"/>
        <v>0.68832960306947422</v>
      </c>
      <c r="AK113" s="8"/>
      <c r="AL113" s="30">
        <v>2</v>
      </c>
      <c r="AN113" t="s">
        <v>646</v>
      </c>
      <c r="AQ113" s="30" t="s">
        <v>625</v>
      </c>
    </row>
    <row r="114" spans="1:43" x14ac:dyDescent="0.3">
      <c r="A114">
        <v>186</v>
      </c>
      <c r="B114">
        <v>106</v>
      </c>
      <c r="C114" s="2">
        <v>3</v>
      </c>
      <c r="D114" s="30" t="s">
        <v>613</v>
      </c>
      <c r="E114">
        <v>1</v>
      </c>
      <c r="F114" s="2" t="s">
        <v>357</v>
      </c>
      <c r="G114" t="s">
        <v>358</v>
      </c>
      <c r="H114">
        <v>2</v>
      </c>
      <c r="I114" s="2">
        <v>3</v>
      </c>
      <c r="J114" t="str">
        <f t="shared" si="28"/>
        <v>T-113352_Standard</v>
      </c>
      <c r="K114">
        <f t="shared" si="29"/>
        <v>1</v>
      </c>
      <c r="U114" s="12" t="s">
        <v>362</v>
      </c>
      <c r="V114" s="12" t="s">
        <v>363</v>
      </c>
      <c r="W114" s="1" t="s">
        <v>108</v>
      </c>
      <c r="X114" s="1">
        <v>1</v>
      </c>
      <c r="Y114" s="1" t="s">
        <v>594</v>
      </c>
      <c r="Z114" s="40">
        <v>10</v>
      </c>
      <c r="AA114" s="30" t="s">
        <v>131</v>
      </c>
      <c r="AB114" s="47">
        <v>4</v>
      </c>
      <c r="AC114" s="42">
        <v>315</v>
      </c>
      <c r="AD114" s="48">
        <v>5980</v>
      </c>
      <c r="AE114" s="14" t="s">
        <v>129</v>
      </c>
      <c r="AF114" s="8">
        <v>218.93</v>
      </c>
      <c r="AG114" s="8">
        <f t="shared" si="31"/>
        <v>875.72</v>
      </c>
      <c r="AH114" s="8">
        <f t="shared" si="32"/>
        <v>150.696</v>
      </c>
      <c r="AI114" s="8">
        <f t="shared" si="33"/>
        <v>602.78399999999999</v>
      </c>
      <c r="AJ114" s="8">
        <f t="shared" si="17"/>
        <v>0.68832960306947422</v>
      </c>
      <c r="AK114" s="8"/>
      <c r="AL114" s="30">
        <v>2</v>
      </c>
      <c r="AN114" t="s">
        <v>646</v>
      </c>
      <c r="AQ114" s="30" t="s">
        <v>625</v>
      </c>
    </row>
    <row r="115" spans="1:43" x14ac:dyDescent="0.3">
      <c r="A115">
        <v>189</v>
      </c>
      <c r="B115">
        <v>107</v>
      </c>
      <c r="C115" s="2">
        <v>3</v>
      </c>
      <c r="D115" s="30" t="s">
        <v>613</v>
      </c>
      <c r="E115">
        <v>1</v>
      </c>
      <c r="F115" s="2" t="s">
        <v>364</v>
      </c>
      <c r="G115" t="s">
        <v>365</v>
      </c>
      <c r="H115">
        <v>2</v>
      </c>
      <c r="I115" s="2">
        <v>3</v>
      </c>
      <c r="J115" t="str">
        <f t="shared" si="28"/>
        <v>T-113355_2</v>
      </c>
      <c r="K115">
        <f t="shared" si="29"/>
        <v>1</v>
      </c>
      <c r="U115" s="12" t="s">
        <v>368</v>
      </c>
      <c r="V115" s="12" t="s">
        <v>369</v>
      </c>
      <c r="W115" s="1" t="s">
        <v>108</v>
      </c>
      <c r="X115" s="1">
        <v>1</v>
      </c>
      <c r="Y115" s="1" t="s">
        <v>594</v>
      </c>
      <c r="Z115" s="40">
        <v>10</v>
      </c>
      <c r="AA115" s="30" t="s">
        <v>131</v>
      </c>
      <c r="AB115" s="47">
        <v>4</v>
      </c>
      <c r="AC115" s="42">
        <v>315</v>
      </c>
      <c r="AD115" s="48">
        <v>2700</v>
      </c>
      <c r="AE115" s="14" t="s">
        <v>129</v>
      </c>
      <c r="AF115" s="8">
        <v>218.93</v>
      </c>
      <c r="AG115" s="8">
        <f t="shared" si="31"/>
        <v>875.72</v>
      </c>
      <c r="AH115" s="8">
        <f t="shared" si="32"/>
        <v>68.040000000000006</v>
      </c>
      <c r="AI115" s="8">
        <f t="shared" si="33"/>
        <v>272.16000000000003</v>
      </c>
      <c r="AJ115" s="8">
        <f t="shared" si="17"/>
        <v>0.31078426894441147</v>
      </c>
      <c r="AK115" s="8"/>
      <c r="AL115" s="30">
        <v>2</v>
      </c>
      <c r="AN115" t="s">
        <v>646</v>
      </c>
      <c r="AQ115" s="30" t="s">
        <v>625</v>
      </c>
    </row>
    <row r="116" spans="1:43" x14ac:dyDescent="0.3">
      <c r="A116">
        <v>193</v>
      </c>
      <c r="B116">
        <v>108</v>
      </c>
      <c r="C116" s="2">
        <v>3</v>
      </c>
      <c r="D116" s="30" t="s">
        <v>613</v>
      </c>
      <c r="E116">
        <v>1</v>
      </c>
      <c r="F116" s="2" t="s">
        <v>372</v>
      </c>
      <c r="G116" t="s">
        <v>373</v>
      </c>
      <c r="H116">
        <v>2</v>
      </c>
      <c r="I116" s="2">
        <v>3</v>
      </c>
      <c r="J116" t="str">
        <f t="shared" si="28"/>
        <v>T-113352_2</v>
      </c>
      <c r="K116">
        <f t="shared" si="29"/>
        <v>1</v>
      </c>
      <c r="U116" s="12" t="s">
        <v>376</v>
      </c>
      <c r="V116" s="12" t="s">
        <v>377</v>
      </c>
      <c r="W116" s="1" t="s">
        <v>108</v>
      </c>
      <c r="X116" s="1">
        <v>1</v>
      </c>
      <c r="Y116" s="1" t="s">
        <v>594</v>
      </c>
      <c r="Z116" s="40">
        <v>10</v>
      </c>
      <c r="AA116" s="30" t="s">
        <v>131</v>
      </c>
      <c r="AB116" s="47">
        <v>4</v>
      </c>
      <c r="AC116" s="42">
        <v>315</v>
      </c>
      <c r="AD116" s="48">
        <v>2700</v>
      </c>
      <c r="AE116" s="14" t="s">
        <v>129</v>
      </c>
      <c r="AF116" s="8">
        <v>218.93</v>
      </c>
      <c r="AG116" s="8">
        <f t="shared" si="31"/>
        <v>875.72</v>
      </c>
      <c r="AH116" s="8">
        <f t="shared" si="32"/>
        <v>68.040000000000006</v>
      </c>
      <c r="AI116" s="8">
        <f t="shared" si="33"/>
        <v>272.16000000000003</v>
      </c>
      <c r="AJ116" s="8">
        <f t="shared" si="17"/>
        <v>0.31078426894441147</v>
      </c>
      <c r="AK116" s="8"/>
      <c r="AL116" s="30">
        <v>2</v>
      </c>
      <c r="AN116" t="s">
        <v>646</v>
      </c>
      <c r="AQ116" s="30" t="s">
        <v>625</v>
      </c>
    </row>
    <row r="117" spans="1:43" x14ac:dyDescent="0.3">
      <c r="D117" s="30"/>
      <c r="U117" s="12"/>
      <c r="V117" s="12"/>
      <c r="W117" s="1"/>
      <c r="X117" s="1"/>
      <c r="Y117" s="1"/>
      <c r="AA117" s="30"/>
      <c r="AE117" s="14"/>
      <c r="AF117" s="8"/>
      <c r="AG117" s="8"/>
      <c r="AH117" s="8"/>
      <c r="AI117" s="8"/>
      <c r="AJ117" s="8"/>
      <c r="AK117" s="8"/>
      <c r="AL117" s="30"/>
      <c r="AQ117" s="30"/>
    </row>
    <row r="118" spans="1:43" x14ac:dyDescent="0.3">
      <c r="A118">
        <v>316</v>
      </c>
      <c r="B118">
        <v>109</v>
      </c>
      <c r="C118" s="2">
        <v>4</v>
      </c>
      <c r="D118" s="30" t="s">
        <v>894</v>
      </c>
      <c r="E118">
        <v>1</v>
      </c>
      <c r="F118" s="2">
        <v>1</v>
      </c>
      <c r="G118" t="s">
        <v>679</v>
      </c>
      <c r="H118">
        <v>1</v>
      </c>
      <c r="I118" s="2">
        <v>1</v>
      </c>
      <c r="J118" t="s">
        <v>680</v>
      </c>
      <c r="K118">
        <v>2</v>
      </c>
      <c r="L118" s="2">
        <v>3</v>
      </c>
      <c r="M118" t="str">
        <f t="shared" ref="M118:M125" si="34">V118</f>
        <v>T-113155_Standard</v>
      </c>
      <c r="N118">
        <f t="shared" ref="N118:N125" si="35">X118</f>
        <v>4</v>
      </c>
      <c r="U118" s="1" t="s">
        <v>142</v>
      </c>
      <c r="V118" s="1" t="s">
        <v>683</v>
      </c>
      <c r="W118" s="1" t="s">
        <v>108</v>
      </c>
      <c r="X118" s="1">
        <v>4</v>
      </c>
      <c r="Y118" s="1" t="s">
        <v>595</v>
      </c>
      <c r="Z118" s="42">
        <v>12</v>
      </c>
      <c r="AA118" s="30" t="s">
        <v>131</v>
      </c>
      <c r="AB118" s="2">
        <f t="shared" ref="AB118:AB125" si="36">PRODUCT(E118,H118,K118,N118,Q118)</f>
        <v>8</v>
      </c>
      <c r="AC118" s="42">
        <v>70</v>
      </c>
      <c r="AD118" s="42">
        <v>146</v>
      </c>
      <c r="AE118" s="14" t="s">
        <v>129</v>
      </c>
      <c r="AF118" s="8">
        <v>0.94299999999999995</v>
      </c>
      <c r="AG118" s="8">
        <f t="shared" ref="AG118:AG129" si="37">AF118*AB118</f>
        <v>7.5439999999999996</v>
      </c>
      <c r="AH118" s="8">
        <f t="shared" ref="AH118:AH129" si="38">Z118*AC118*AD118*8/1000000</f>
        <v>0.98111999999999999</v>
      </c>
      <c r="AI118" s="8">
        <f t="shared" ref="AI118:AI129" si="39">AH118*AB118</f>
        <v>7.8489599999999999</v>
      </c>
      <c r="AJ118" s="8">
        <f t="shared" si="17"/>
        <v>1.0404241781548251</v>
      </c>
      <c r="AK118" s="8"/>
    </row>
    <row r="119" spans="1:43" x14ac:dyDescent="0.3">
      <c r="A119">
        <v>403</v>
      </c>
      <c r="B119">
        <v>110</v>
      </c>
      <c r="C119" s="2">
        <v>4</v>
      </c>
      <c r="D119" s="30" t="s">
        <v>894</v>
      </c>
      <c r="E119">
        <v>1</v>
      </c>
      <c r="F119" s="2">
        <v>3</v>
      </c>
      <c r="G119" t="s">
        <v>747</v>
      </c>
      <c r="H119">
        <v>3</v>
      </c>
      <c r="I119" s="2">
        <v>1</v>
      </c>
      <c r="J119" t="s">
        <v>748</v>
      </c>
      <c r="K119">
        <v>1</v>
      </c>
      <c r="L119" s="2">
        <v>11</v>
      </c>
      <c r="M119" t="str">
        <f t="shared" si="34"/>
        <v>T-115229_Base</v>
      </c>
      <c r="N119">
        <f t="shared" si="35"/>
        <v>4</v>
      </c>
      <c r="U119" s="1" t="s">
        <v>832</v>
      </c>
      <c r="V119" s="1" t="s">
        <v>833</v>
      </c>
      <c r="W119" s="1" t="s">
        <v>108</v>
      </c>
      <c r="X119" s="1">
        <v>4</v>
      </c>
      <c r="Y119" s="1" t="s">
        <v>595</v>
      </c>
      <c r="Z119" s="42">
        <v>12</v>
      </c>
      <c r="AA119" s="30" t="s">
        <v>131</v>
      </c>
      <c r="AB119" s="2">
        <f t="shared" si="36"/>
        <v>12</v>
      </c>
      <c r="AC119" s="42">
        <v>75</v>
      </c>
      <c r="AD119" s="42">
        <v>150</v>
      </c>
      <c r="AE119" s="14" t="s">
        <v>129</v>
      </c>
      <c r="AF119" s="8">
        <v>1.08</v>
      </c>
      <c r="AG119" s="8">
        <f t="shared" si="37"/>
        <v>12.96</v>
      </c>
      <c r="AH119" s="8">
        <f t="shared" si="38"/>
        <v>1.08</v>
      </c>
      <c r="AI119" s="8">
        <f t="shared" si="39"/>
        <v>12.96</v>
      </c>
      <c r="AJ119" s="8">
        <f t="shared" si="17"/>
        <v>1</v>
      </c>
      <c r="AK119" s="8"/>
    </row>
    <row r="120" spans="1:43" x14ac:dyDescent="0.3">
      <c r="A120">
        <v>398</v>
      </c>
      <c r="B120">
        <v>111</v>
      </c>
      <c r="C120" s="2">
        <v>4</v>
      </c>
      <c r="D120" s="30" t="s">
        <v>894</v>
      </c>
      <c r="E120">
        <v>1</v>
      </c>
      <c r="F120" s="2">
        <v>3</v>
      </c>
      <c r="G120" t="s">
        <v>747</v>
      </c>
      <c r="H120">
        <v>3</v>
      </c>
      <c r="I120" s="2">
        <v>1</v>
      </c>
      <c r="J120" t="s">
        <v>748</v>
      </c>
      <c r="K120">
        <v>1</v>
      </c>
      <c r="L120" s="2">
        <v>6</v>
      </c>
      <c r="M120" t="str">
        <f t="shared" si="34"/>
        <v>T-115154_Standard</v>
      </c>
      <c r="N120">
        <f t="shared" si="35"/>
        <v>4</v>
      </c>
      <c r="U120" s="1" t="s">
        <v>822</v>
      </c>
      <c r="V120" s="1" t="s">
        <v>823</v>
      </c>
      <c r="W120" s="1" t="s">
        <v>108</v>
      </c>
      <c r="X120" s="1">
        <v>4</v>
      </c>
      <c r="Y120" s="1" t="s">
        <v>595</v>
      </c>
      <c r="Z120" s="42">
        <v>12</v>
      </c>
      <c r="AA120" s="30" t="s">
        <v>131</v>
      </c>
      <c r="AB120" s="2">
        <f t="shared" si="36"/>
        <v>12</v>
      </c>
      <c r="AC120" s="42">
        <v>133</v>
      </c>
      <c r="AD120" s="42">
        <v>501</v>
      </c>
      <c r="AE120" s="14" t="s">
        <v>129</v>
      </c>
      <c r="AF120" s="8">
        <v>4.6079999999999997</v>
      </c>
      <c r="AG120" s="8">
        <f t="shared" si="37"/>
        <v>55.295999999999992</v>
      </c>
      <c r="AH120" s="8">
        <f t="shared" si="38"/>
        <v>6.3967679999999998</v>
      </c>
      <c r="AI120" s="8">
        <f t="shared" si="39"/>
        <v>76.76121599999999</v>
      </c>
      <c r="AJ120" s="8">
        <f t="shared" si="17"/>
        <v>1.3881875000000001</v>
      </c>
      <c r="AK120" s="8"/>
    </row>
    <row r="121" spans="1:43" x14ac:dyDescent="0.3">
      <c r="A121">
        <v>318</v>
      </c>
      <c r="B121">
        <v>112</v>
      </c>
      <c r="C121" s="2">
        <v>4</v>
      </c>
      <c r="D121" s="30" t="s">
        <v>894</v>
      </c>
      <c r="E121">
        <v>1</v>
      </c>
      <c r="F121" s="2">
        <v>1</v>
      </c>
      <c r="G121" t="s">
        <v>679</v>
      </c>
      <c r="H121">
        <v>1</v>
      </c>
      <c r="I121" s="2">
        <v>1</v>
      </c>
      <c r="J121" t="s">
        <v>680</v>
      </c>
      <c r="K121">
        <v>2</v>
      </c>
      <c r="L121" s="2">
        <v>5</v>
      </c>
      <c r="M121" t="str">
        <f t="shared" si="34"/>
        <v>T-113199_Standard</v>
      </c>
      <c r="N121">
        <f t="shared" si="35"/>
        <v>2</v>
      </c>
      <c r="U121" s="1" t="s">
        <v>146</v>
      </c>
      <c r="V121" s="1" t="s">
        <v>685</v>
      </c>
      <c r="W121" s="1" t="s">
        <v>108</v>
      </c>
      <c r="X121" s="1">
        <v>2</v>
      </c>
      <c r="Y121" s="1" t="s">
        <v>595</v>
      </c>
      <c r="Z121" s="42">
        <v>12</v>
      </c>
      <c r="AA121" s="30" t="s">
        <v>131</v>
      </c>
      <c r="AB121" s="2">
        <f t="shared" si="36"/>
        <v>4</v>
      </c>
      <c r="AC121" s="42">
        <v>140</v>
      </c>
      <c r="AD121" s="42">
        <v>686</v>
      </c>
      <c r="AE121" s="14" t="s">
        <v>129</v>
      </c>
      <c r="AF121" s="8">
        <v>9.2200000000000006</v>
      </c>
      <c r="AG121" s="8">
        <f t="shared" si="37"/>
        <v>36.880000000000003</v>
      </c>
      <c r="AH121" s="8">
        <f t="shared" si="38"/>
        <v>9.2198399999999996</v>
      </c>
      <c r="AI121" s="8">
        <f t="shared" si="39"/>
        <v>36.879359999999998</v>
      </c>
      <c r="AJ121" s="8">
        <f t="shared" si="17"/>
        <v>0.99998264642082413</v>
      </c>
      <c r="AK121" s="8"/>
    </row>
    <row r="122" spans="1:43" x14ac:dyDescent="0.3">
      <c r="A122">
        <v>402</v>
      </c>
      <c r="B122">
        <v>113</v>
      </c>
      <c r="C122" s="2">
        <v>4</v>
      </c>
      <c r="D122" s="30" t="s">
        <v>894</v>
      </c>
      <c r="E122">
        <v>1</v>
      </c>
      <c r="F122" s="2">
        <v>3</v>
      </c>
      <c r="G122" t="s">
        <v>747</v>
      </c>
      <c r="H122">
        <v>3</v>
      </c>
      <c r="I122" s="2">
        <v>1</v>
      </c>
      <c r="J122" t="s">
        <v>748</v>
      </c>
      <c r="K122">
        <v>1</v>
      </c>
      <c r="L122" s="2">
        <v>10</v>
      </c>
      <c r="M122" t="str">
        <f t="shared" si="34"/>
        <v>T-115229_Lug</v>
      </c>
      <c r="N122">
        <f t="shared" si="35"/>
        <v>4</v>
      </c>
      <c r="U122" s="1" t="s">
        <v>830</v>
      </c>
      <c r="V122" s="1" t="s">
        <v>831</v>
      </c>
      <c r="W122" s="1" t="s">
        <v>108</v>
      </c>
      <c r="X122" s="1">
        <v>4</v>
      </c>
      <c r="Y122" s="1" t="s">
        <v>595</v>
      </c>
      <c r="Z122" s="42">
        <v>12</v>
      </c>
      <c r="AA122" s="30" t="s">
        <v>131</v>
      </c>
      <c r="AB122" s="2">
        <f t="shared" si="36"/>
        <v>12</v>
      </c>
      <c r="AC122" s="42">
        <v>150</v>
      </c>
      <c r="AD122" s="42">
        <v>150</v>
      </c>
      <c r="AE122" s="14" t="s">
        <v>129</v>
      </c>
      <c r="AF122" s="8">
        <v>1.8080000000000001</v>
      </c>
      <c r="AG122" s="8">
        <f t="shared" si="37"/>
        <v>21.696000000000002</v>
      </c>
      <c r="AH122" s="8">
        <f t="shared" si="38"/>
        <v>2.16</v>
      </c>
      <c r="AI122" s="8">
        <f t="shared" si="39"/>
        <v>25.92</v>
      </c>
      <c r="AJ122" s="8">
        <f t="shared" si="17"/>
        <v>1.1946902654867257</v>
      </c>
      <c r="AK122" s="8"/>
    </row>
    <row r="123" spans="1:43" x14ac:dyDescent="0.3">
      <c r="A123">
        <v>401</v>
      </c>
      <c r="B123">
        <v>114</v>
      </c>
      <c r="C123" s="2">
        <v>4</v>
      </c>
      <c r="D123" s="30" t="s">
        <v>894</v>
      </c>
      <c r="E123">
        <v>1</v>
      </c>
      <c r="F123" s="2">
        <v>3</v>
      </c>
      <c r="G123" t="s">
        <v>747</v>
      </c>
      <c r="H123">
        <v>3</v>
      </c>
      <c r="I123" s="2">
        <v>1</v>
      </c>
      <c r="J123" t="s">
        <v>748</v>
      </c>
      <c r="K123">
        <v>1</v>
      </c>
      <c r="L123" s="2">
        <v>9</v>
      </c>
      <c r="M123" t="str">
        <f t="shared" si="34"/>
        <v>T-115229_Flat</v>
      </c>
      <c r="N123">
        <f t="shared" si="35"/>
        <v>4</v>
      </c>
      <c r="U123" s="1" t="s">
        <v>828</v>
      </c>
      <c r="V123" s="1" t="s">
        <v>829</v>
      </c>
      <c r="W123" s="1" t="s">
        <v>108</v>
      </c>
      <c r="X123" s="1">
        <v>4</v>
      </c>
      <c r="Y123" s="1" t="s">
        <v>595</v>
      </c>
      <c r="Z123" s="42">
        <v>12</v>
      </c>
      <c r="AA123" s="30" t="s">
        <v>131</v>
      </c>
      <c r="AB123" s="2">
        <f t="shared" si="36"/>
        <v>12</v>
      </c>
      <c r="AC123" s="42">
        <v>150</v>
      </c>
      <c r="AD123" s="42">
        <v>2930</v>
      </c>
      <c r="AE123" s="14" t="s">
        <v>129</v>
      </c>
      <c r="AF123" s="8">
        <v>42.177</v>
      </c>
      <c r="AG123" s="8">
        <f t="shared" si="37"/>
        <v>506.12400000000002</v>
      </c>
      <c r="AH123" s="8">
        <f t="shared" si="38"/>
        <v>42.192</v>
      </c>
      <c r="AI123" s="8">
        <f t="shared" si="39"/>
        <v>506.30399999999997</v>
      </c>
      <c r="AJ123" s="8">
        <f t="shared" si="17"/>
        <v>1.0003556440714132</v>
      </c>
      <c r="AK123" s="8"/>
      <c r="AM123" t="s">
        <v>899</v>
      </c>
      <c r="AQ123" s="30" t="s">
        <v>893</v>
      </c>
    </row>
    <row r="124" spans="1:43" x14ac:dyDescent="0.3">
      <c r="A124">
        <v>399</v>
      </c>
      <c r="B124">
        <v>115</v>
      </c>
      <c r="C124" s="2">
        <v>4</v>
      </c>
      <c r="D124" s="30" t="s">
        <v>894</v>
      </c>
      <c r="E124">
        <v>1</v>
      </c>
      <c r="F124" s="2">
        <v>3</v>
      </c>
      <c r="G124" t="s">
        <v>747</v>
      </c>
      <c r="H124">
        <v>3</v>
      </c>
      <c r="I124" s="2">
        <v>1</v>
      </c>
      <c r="J124" t="s">
        <v>748</v>
      </c>
      <c r="K124">
        <v>1</v>
      </c>
      <c r="L124" s="2">
        <v>7</v>
      </c>
      <c r="M124" t="str">
        <f t="shared" si="34"/>
        <v>T-115229_Standard</v>
      </c>
      <c r="N124">
        <f t="shared" si="35"/>
        <v>2</v>
      </c>
      <c r="U124" s="1" t="s">
        <v>824</v>
      </c>
      <c r="V124" s="1" t="s">
        <v>825</v>
      </c>
      <c r="W124" s="1" t="s">
        <v>108</v>
      </c>
      <c r="X124" s="1">
        <v>2</v>
      </c>
      <c r="Y124" s="1" t="s">
        <v>595</v>
      </c>
      <c r="Z124" s="42">
        <v>12</v>
      </c>
      <c r="AA124" s="30" t="s">
        <v>131</v>
      </c>
      <c r="AB124" s="2">
        <f t="shared" si="36"/>
        <v>6</v>
      </c>
      <c r="AC124" s="42">
        <v>231</v>
      </c>
      <c r="AD124" s="42">
        <v>506</v>
      </c>
      <c r="AE124" s="14" t="s">
        <v>129</v>
      </c>
      <c r="AF124" s="8">
        <v>5.24</v>
      </c>
      <c r="AG124" s="8">
        <f t="shared" si="37"/>
        <v>31.44</v>
      </c>
      <c r="AH124" s="8">
        <f t="shared" si="38"/>
        <v>11.221056000000001</v>
      </c>
      <c r="AI124" s="8">
        <f t="shared" si="39"/>
        <v>67.326335999999998</v>
      </c>
      <c r="AJ124" s="8">
        <f t="shared" si="17"/>
        <v>2.1414229007633585</v>
      </c>
      <c r="AK124" s="8"/>
      <c r="AL124" s="30">
        <v>1</v>
      </c>
    </row>
    <row r="125" spans="1:43" x14ac:dyDescent="0.3">
      <c r="A125">
        <v>400</v>
      </c>
      <c r="B125">
        <v>116</v>
      </c>
      <c r="C125" s="2">
        <v>4</v>
      </c>
      <c r="D125" s="30" t="s">
        <v>894</v>
      </c>
      <c r="E125">
        <v>1</v>
      </c>
      <c r="F125" s="2">
        <v>3</v>
      </c>
      <c r="G125" t="s">
        <v>747</v>
      </c>
      <c r="H125">
        <v>3</v>
      </c>
      <c r="I125" s="2">
        <v>1</v>
      </c>
      <c r="J125" t="s">
        <v>748</v>
      </c>
      <c r="K125">
        <v>1</v>
      </c>
      <c r="L125" s="2">
        <v>8</v>
      </c>
      <c r="M125" t="str">
        <f t="shared" si="34"/>
        <v>T-115229_Opposite</v>
      </c>
      <c r="N125">
        <f t="shared" si="35"/>
        <v>2</v>
      </c>
      <c r="U125" s="1" t="s">
        <v>826</v>
      </c>
      <c r="V125" s="1" t="s">
        <v>827</v>
      </c>
      <c r="W125" s="1" t="s">
        <v>108</v>
      </c>
      <c r="X125" s="1">
        <v>2</v>
      </c>
      <c r="Y125" s="1" t="s">
        <v>595</v>
      </c>
      <c r="Z125" s="42">
        <v>12</v>
      </c>
      <c r="AA125" s="30" t="s">
        <v>131</v>
      </c>
      <c r="AB125" s="2">
        <f t="shared" si="36"/>
        <v>6</v>
      </c>
      <c r="AC125" s="42">
        <v>231</v>
      </c>
      <c r="AD125" s="42">
        <v>506</v>
      </c>
      <c r="AE125" s="14" t="s">
        <v>129</v>
      </c>
      <c r="AF125" s="8">
        <v>5.24</v>
      </c>
      <c r="AG125" s="8">
        <f t="shared" si="37"/>
        <v>31.44</v>
      </c>
      <c r="AH125" s="8">
        <f t="shared" si="38"/>
        <v>11.221056000000001</v>
      </c>
      <c r="AI125" s="8">
        <f t="shared" si="39"/>
        <v>67.326335999999998</v>
      </c>
      <c r="AJ125" s="8">
        <f t="shared" si="17"/>
        <v>2.1414229007633585</v>
      </c>
      <c r="AK125" s="8"/>
      <c r="AL125" s="30">
        <v>1</v>
      </c>
    </row>
    <row r="126" spans="1:43" x14ac:dyDescent="0.3">
      <c r="A126">
        <v>174</v>
      </c>
      <c r="B126">
        <v>117</v>
      </c>
      <c r="C126" s="2">
        <v>3</v>
      </c>
      <c r="D126" s="30" t="s">
        <v>613</v>
      </c>
      <c r="E126">
        <v>1</v>
      </c>
      <c r="F126" s="2" t="s">
        <v>330</v>
      </c>
      <c r="G126" t="s">
        <v>331</v>
      </c>
      <c r="H126">
        <v>2</v>
      </c>
      <c r="I126" s="2">
        <v>3</v>
      </c>
      <c r="J126" t="str">
        <f>V126</f>
        <v>T-113344_Standard</v>
      </c>
      <c r="K126">
        <f>X126</f>
        <v>1</v>
      </c>
      <c r="U126" s="12" t="s">
        <v>336</v>
      </c>
      <c r="V126" s="12" t="s">
        <v>337</v>
      </c>
      <c r="W126" s="1" t="s">
        <v>108</v>
      </c>
      <c r="X126" s="1">
        <v>1</v>
      </c>
      <c r="Y126" s="1" t="s">
        <v>595</v>
      </c>
      <c r="Z126" s="40">
        <v>12</v>
      </c>
      <c r="AA126" s="30" t="s">
        <v>131</v>
      </c>
      <c r="AB126" s="2">
        <v>4</v>
      </c>
      <c r="AC126" s="40">
        <v>309</v>
      </c>
      <c r="AD126" s="40">
        <v>5980</v>
      </c>
      <c r="AE126" s="14" t="s">
        <v>129</v>
      </c>
      <c r="AF126" s="8">
        <v>258.70499999999998</v>
      </c>
      <c r="AG126" s="8">
        <f t="shared" si="37"/>
        <v>1034.82</v>
      </c>
      <c r="AH126" s="8">
        <f t="shared" si="38"/>
        <v>177.39071999999999</v>
      </c>
      <c r="AI126" s="8">
        <f t="shared" si="39"/>
        <v>709.56287999999995</v>
      </c>
      <c r="AJ126" s="8">
        <f t="shared" si="17"/>
        <v>0.6856872499565142</v>
      </c>
      <c r="AK126" s="8"/>
      <c r="AL126" s="30">
        <v>2</v>
      </c>
      <c r="AN126" t="s">
        <v>643</v>
      </c>
      <c r="AQ126" s="30" t="s">
        <v>622</v>
      </c>
    </row>
    <row r="127" spans="1:43" x14ac:dyDescent="0.3">
      <c r="A127">
        <v>178</v>
      </c>
      <c r="B127">
        <v>118</v>
      </c>
      <c r="C127" s="2">
        <v>3</v>
      </c>
      <c r="D127" s="30" t="s">
        <v>613</v>
      </c>
      <c r="E127">
        <v>1</v>
      </c>
      <c r="F127" s="2" t="s">
        <v>340</v>
      </c>
      <c r="G127" t="s">
        <v>341</v>
      </c>
      <c r="H127">
        <v>2</v>
      </c>
      <c r="I127" s="2">
        <v>3</v>
      </c>
      <c r="J127" t="str">
        <f>V127</f>
        <v>T-113349_Standard</v>
      </c>
      <c r="K127">
        <f>X127</f>
        <v>1</v>
      </c>
      <c r="U127" s="12" t="s">
        <v>345</v>
      </c>
      <c r="V127" s="12" t="s">
        <v>346</v>
      </c>
      <c r="W127" s="1" t="s">
        <v>108</v>
      </c>
      <c r="X127" s="1">
        <v>1</v>
      </c>
      <c r="Y127" s="1" t="s">
        <v>595</v>
      </c>
      <c r="Z127" s="40">
        <v>12</v>
      </c>
      <c r="AA127" s="30" t="s">
        <v>131</v>
      </c>
      <c r="AB127" s="2">
        <v>4</v>
      </c>
      <c r="AC127" s="40">
        <v>309</v>
      </c>
      <c r="AD127" s="40">
        <v>5980</v>
      </c>
      <c r="AE127" s="14" t="s">
        <v>129</v>
      </c>
      <c r="AF127" s="8">
        <v>258.66699999999997</v>
      </c>
      <c r="AG127" s="8">
        <f t="shared" si="37"/>
        <v>1034.6679999999999</v>
      </c>
      <c r="AH127" s="8">
        <f t="shared" si="38"/>
        <v>177.39071999999999</v>
      </c>
      <c r="AI127" s="8">
        <f t="shared" si="39"/>
        <v>709.56287999999995</v>
      </c>
      <c r="AJ127" s="8">
        <f t="shared" si="17"/>
        <v>0.68578798223198167</v>
      </c>
      <c r="AK127" s="8"/>
      <c r="AL127" s="30">
        <v>2</v>
      </c>
      <c r="AN127" t="s">
        <v>646</v>
      </c>
      <c r="AQ127" s="30" t="s">
        <v>625</v>
      </c>
    </row>
    <row r="128" spans="1:43" x14ac:dyDescent="0.3">
      <c r="A128">
        <v>223</v>
      </c>
      <c r="B128">
        <v>119</v>
      </c>
      <c r="C128" s="2">
        <v>3</v>
      </c>
      <c r="D128" s="30" t="s">
        <v>613</v>
      </c>
      <c r="E128">
        <v>1</v>
      </c>
      <c r="F128" s="2" t="s">
        <v>432</v>
      </c>
      <c r="G128" t="s">
        <v>433</v>
      </c>
      <c r="H128">
        <v>2</v>
      </c>
      <c r="I128" s="2">
        <v>3</v>
      </c>
      <c r="J128" t="str">
        <f>V128</f>
        <v>T-113344_2</v>
      </c>
      <c r="K128">
        <f>X128</f>
        <v>1</v>
      </c>
      <c r="U128" s="12" t="s">
        <v>436</v>
      </c>
      <c r="V128" s="12" t="s">
        <v>437</v>
      </c>
      <c r="W128" s="1" t="s">
        <v>108</v>
      </c>
      <c r="X128" s="1">
        <v>1</v>
      </c>
      <c r="Y128" s="1" t="s">
        <v>595</v>
      </c>
      <c r="Z128" s="40">
        <v>12</v>
      </c>
      <c r="AA128" s="30" t="s">
        <v>131</v>
      </c>
      <c r="AB128" s="2">
        <v>4</v>
      </c>
      <c r="AC128" s="40">
        <v>309</v>
      </c>
      <c r="AD128" s="40">
        <v>2700</v>
      </c>
      <c r="AE128" s="14" t="s">
        <v>129</v>
      </c>
      <c r="AF128" s="8">
        <v>258.66699999999997</v>
      </c>
      <c r="AG128" s="8">
        <f t="shared" si="37"/>
        <v>1034.6679999999999</v>
      </c>
      <c r="AH128" s="8">
        <f t="shared" si="38"/>
        <v>80.092799999999997</v>
      </c>
      <c r="AI128" s="8">
        <f t="shared" si="39"/>
        <v>320.37119999999999</v>
      </c>
      <c r="AJ128" s="8">
        <f t="shared" si="17"/>
        <v>0.30963671438567736</v>
      </c>
      <c r="AK128" s="8"/>
      <c r="AL128" s="30">
        <v>2</v>
      </c>
      <c r="AN128" t="s">
        <v>643</v>
      </c>
      <c r="AQ128" s="30" t="s">
        <v>622</v>
      </c>
    </row>
    <row r="129" spans="1:43" x14ac:dyDescent="0.3">
      <c r="A129">
        <v>227</v>
      </c>
      <c r="B129">
        <v>120</v>
      </c>
      <c r="C129" s="2">
        <v>3</v>
      </c>
      <c r="D129" s="30" t="s">
        <v>613</v>
      </c>
      <c r="E129">
        <v>1</v>
      </c>
      <c r="F129" s="2" t="s">
        <v>439</v>
      </c>
      <c r="G129" t="s">
        <v>440</v>
      </c>
      <c r="H129">
        <v>2</v>
      </c>
      <c r="I129" s="2">
        <v>3</v>
      </c>
      <c r="J129" t="str">
        <f>V129</f>
        <v>T-113349_2</v>
      </c>
      <c r="K129">
        <f>X129</f>
        <v>1</v>
      </c>
      <c r="U129" s="12" t="s">
        <v>443</v>
      </c>
      <c r="V129" s="12" t="s">
        <v>444</v>
      </c>
      <c r="W129" s="1" t="s">
        <v>108</v>
      </c>
      <c r="X129" s="1">
        <v>1</v>
      </c>
      <c r="Y129" s="1" t="s">
        <v>595</v>
      </c>
      <c r="Z129" s="40">
        <v>12</v>
      </c>
      <c r="AA129" s="30" t="s">
        <v>131</v>
      </c>
      <c r="AB129" s="2">
        <v>4</v>
      </c>
      <c r="AC129" s="40">
        <v>309</v>
      </c>
      <c r="AD129" s="40">
        <v>2700</v>
      </c>
      <c r="AE129" s="14" t="s">
        <v>129</v>
      </c>
      <c r="AF129" s="8">
        <v>258.66699999999997</v>
      </c>
      <c r="AG129" s="8">
        <f t="shared" si="37"/>
        <v>1034.6679999999999</v>
      </c>
      <c r="AH129" s="8">
        <f t="shared" si="38"/>
        <v>80.092799999999997</v>
      </c>
      <c r="AI129" s="8">
        <f t="shared" si="39"/>
        <v>320.37119999999999</v>
      </c>
      <c r="AJ129" s="8">
        <f t="shared" si="17"/>
        <v>0.30963671438567736</v>
      </c>
      <c r="AK129" s="8"/>
      <c r="AL129" s="30">
        <v>2</v>
      </c>
      <c r="AN129" t="s">
        <v>646</v>
      </c>
      <c r="AQ129" s="30" t="s">
        <v>625</v>
      </c>
    </row>
    <row r="130" spans="1:43" x14ac:dyDescent="0.3">
      <c r="D130" s="30"/>
      <c r="U130" s="12"/>
      <c r="V130" s="12"/>
      <c r="W130" s="1"/>
      <c r="X130" s="1"/>
      <c r="Y130" s="1"/>
      <c r="AA130" s="30"/>
      <c r="AE130" s="14"/>
      <c r="AF130" s="8"/>
      <c r="AG130" s="8"/>
      <c r="AH130" s="8"/>
      <c r="AI130" s="8"/>
      <c r="AJ130" s="8"/>
      <c r="AK130" s="8"/>
      <c r="AL130" s="30"/>
      <c r="AQ130" s="30"/>
    </row>
    <row r="131" spans="1:43" x14ac:dyDescent="0.3">
      <c r="A131">
        <v>195</v>
      </c>
      <c r="B131">
        <v>121</v>
      </c>
      <c r="C131" s="2">
        <v>3</v>
      </c>
      <c r="D131" s="30" t="s">
        <v>613</v>
      </c>
      <c r="E131">
        <v>1</v>
      </c>
      <c r="F131" s="2" t="s">
        <v>378</v>
      </c>
      <c r="G131" t="s">
        <v>379</v>
      </c>
      <c r="H131">
        <v>6</v>
      </c>
      <c r="I131" s="2">
        <v>2</v>
      </c>
      <c r="J131" t="str">
        <f>V131</f>
        <v>T-113618_Standard</v>
      </c>
      <c r="K131">
        <f>X131</f>
        <v>2</v>
      </c>
      <c r="U131" s="12" t="s">
        <v>382</v>
      </c>
      <c r="V131" s="12" t="s">
        <v>383</v>
      </c>
      <c r="W131" s="1" t="s">
        <v>108</v>
      </c>
      <c r="X131" s="1">
        <v>2</v>
      </c>
      <c r="Y131" s="1" t="s">
        <v>596</v>
      </c>
      <c r="Z131" s="40">
        <v>15</v>
      </c>
      <c r="AA131" s="30" t="s">
        <v>131</v>
      </c>
      <c r="AB131" s="2">
        <f t="shared" ref="AB131:AB146" si="40">PRODUCT(E131,H131,K131,N131,Q131)</f>
        <v>12</v>
      </c>
      <c r="AC131" s="40">
        <v>65</v>
      </c>
      <c r="AD131" s="40">
        <v>130</v>
      </c>
      <c r="AE131" s="14" t="s">
        <v>129</v>
      </c>
      <c r="AF131" s="8">
        <v>0.90500000000000003</v>
      </c>
      <c r="AG131" s="8">
        <f t="shared" ref="AG131:AG146" si="41">AF131*AB131</f>
        <v>10.86</v>
      </c>
      <c r="AH131" s="8">
        <f t="shared" ref="AH131:AH146" si="42">Z131*AC131*AD131*8/1000000</f>
        <v>1.014</v>
      </c>
      <c r="AI131" s="8">
        <f t="shared" ref="AI131:AI146" si="43">AH131*AB131</f>
        <v>12.167999999999999</v>
      </c>
      <c r="AJ131" s="8">
        <f t="shared" si="17"/>
        <v>1.1204419889502761</v>
      </c>
      <c r="AK131" s="8"/>
      <c r="AN131" t="s">
        <v>650</v>
      </c>
      <c r="AQ131" s="30" t="s">
        <v>629</v>
      </c>
    </row>
    <row r="132" spans="1:43" x14ac:dyDescent="0.3">
      <c r="A132">
        <v>323</v>
      </c>
      <c r="B132">
        <v>122</v>
      </c>
      <c r="C132" s="2">
        <v>4</v>
      </c>
      <c r="D132" s="30" t="s">
        <v>894</v>
      </c>
      <c r="E132">
        <v>1</v>
      </c>
      <c r="F132" s="2">
        <v>1</v>
      </c>
      <c r="G132" t="s">
        <v>679</v>
      </c>
      <c r="H132">
        <v>1</v>
      </c>
      <c r="I132" s="2">
        <v>1</v>
      </c>
      <c r="J132" t="s">
        <v>680</v>
      </c>
      <c r="K132">
        <v>2</v>
      </c>
      <c r="L132" s="2">
        <v>6</v>
      </c>
      <c r="M132" t="s">
        <v>686</v>
      </c>
      <c r="N132">
        <v>1</v>
      </c>
      <c r="O132" s="2">
        <v>5</v>
      </c>
      <c r="P132" t="str">
        <f>V132</f>
        <v>T-114983_Standard</v>
      </c>
      <c r="Q132">
        <f>X132</f>
        <v>2</v>
      </c>
      <c r="U132" s="1" t="s">
        <v>695</v>
      </c>
      <c r="V132" s="1" t="s">
        <v>696</v>
      </c>
      <c r="W132" s="1" t="s">
        <v>108</v>
      </c>
      <c r="X132" s="1">
        <v>2</v>
      </c>
      <c r="Y132" s="1" t="s">
        <v>596</v>
      </c>
      <c r="Z132" s="42">
        <v>15</v>
      </c>
      <c r="AA132" s="30" t="s">
        <v>131</v>
      </c>
      <c r="AB132" s="2">
        <f t="shared" si="40"/>
        <v>4</v>
      </c>
      <c r="AC132" s="42">
        <v>82</v>
      </c>
      <c r="AD132" s="42">
        <v>370</v>
      </c>
      <c r="AE132" s="14" t="s">
        <v>129</v>
      </c>
      <c r="AF132" s="8">
        <v>3.593</v>
      </c>
      <c r="AG132" s="8">
        <f t="shared" si="41"/>
        <v>14.372</v>
      </c>
      <c r="AH132" s="8">
        <f t="shared" si="42"/>
        <v>3.6408</v>
      </c>
      <c r="AI132" s="8">
        <f t="shared" si="43"/>
        <v>14.5632</v>
      </c>
      <c r="AJ132" s="8">
        <f t="shared" si="17"/>
        <v>1.0133036459782911</v>
      </c>
      <c r="AK132" s="8"/>
    </row>
    <row r="133" spans="1:43" x14ac:dyDescent="0.3">
      <c r="A133">
        <v>63</v>
      </c>
      <c r="B133">
        <v>123</v>
      </c>
      <c r="C133" s="2">
        <v>2</v>
      </c>
      <c r="D133" s="30" t="s">
        <v>320</v>
      </c>
      <c r="E133">
        <v>1</v>
      </c>
      <c r="F133" s="2">
        <v>1</v>
      </c>
      <c r="G133" t="s">
        <v>137</v>
      </c>
      <c r="H133">
        <v>1</v>
      </c>
      <c r="I133" s="2">
        <v>9</v>
      </c>
      <c r="J133" t="str">
        <f>V133</f>
        <v>T-113896_Standard</v>
      </c>
      <c r="K133">
        <f>X133</f>
        <v>4</v>
      </c>
      <c r="L133"/>
      <c r="U133" s="1" t="s">
        <v>154</v>
      </c>
      <c r="V133" s="1" t="s">
        <v>155</v>
      </c>
      <c r="W133" s="1" t="s">
        <v>108</v>
      </c>
      <c r="X133" s="1">
        <v>4</v>
      </c>
      <c r="Y133" s="1"/>
      <c r="Z133" s="40">
        <v>15</v>
      </c>
      <c r="AA133" s="30" t="s">
        <v>131</v>
      </c>
      <c r="AB133" s="2">
        <f t="shared" si="40"/>
        <v>4</v>
      </c>
      <c r="AC133" s="40">
        <v>100</v>
      </c>
      <c r="AD133" s="42">
        <v>110</v>
      </c>
      <c r="AE133" s="14" t="s">
        <v>129</v>
      </c>
      <c r="AF133" s="8">
        <v>1.32</v>
      </c>
      <c r="AG133" s="8">
        <f t="shared" si="41"/>
        <v>5.28</v>
      </c>
      <c r="AH133" s="8">
        <f t="shared" si="42"/>
        <v>1.32</v>
      </c>
      <c r="AI133" s="8">
        <f t="shared" si="43"/>
        <v>5.28</v>
      </c>
      <c r="AJ133" s="8">
        <f t="shared" ref="AJ133:AJ160" si="44">AI133/AG133</f>
        <v>1</v>
      </c>
      <c r="AK133" s="8"/>
    </row>
    <row r="134" spans="1:43" x14ac:dyDescent="0.3">
      <c r="A134">
        <v>130</v>
      </c>
      <c r="B134">
        <v>124</v>
      </c>
      <c r="C134" s="2">
        <v>2</v>
      </c>
      <c r="D134" s="30" t="s">
        <v>320</v>
      </c>
      <c r="E134">
        <v>1</v>
      </c>
      <c r="F134" s="2">
        <v>10</v>
      </c>
      <c r="G134" t="s">
        <v>239</v>
      </c>
      <c r="H134">
        <v>1</v>
      </c>
      <c r="I134" s="2">
        <v>8</v>
      </c>
      <c r="J134" t="str">
        <f>V134</f>
        <v>T-113896_Standard</v>
      </c>
      <c r="K134">
        <f>X134</f>
        <v>4</v>
      </c>
      <c r="L134"/>
      <c r="U134" s="1" t="s">
        <v>252</v>
      </c>
      <c r="V134" s="1" t="s">
        <v>155</v>
      </c>
      <c r="W134" s="1" t="s">
        <v>108</v>
      </c>
      <c r="X134" s="1">
        <v>4</v>
      </c>
      <c r="Y134" s="1"/>
      <c r="Z134" s="40">
        <v>15</v>
      </c>
      <c r="AA134" s="30" t="s">
        <v>131</v>
      </c>
      <c r="AB134" s="2">
        <f t="shared" si="40"/>
        <v>4</v>
      </c>
      <c r="AC134" s="40">
        <v>100</v>
      </c>
      <c r="AD134" s="42">
        <v>110</v>
      </c>
      <c r="AE134" s="14" t="s">
        <v>129</v>
      </c>
      <c r="AF134" s="8">
        <v>1.32</v>
      </c>
      <c r="AG134" s="8">
        <f t="shared" si="41"/>
        <v>5.28</v>
      </c>
      <c r="AH134" s="8">
        <f t="shared" si="42"/>
        <v>1.32</v>
      </c>
      <c r="AI134" s="8">
        <f t="shared" si="43"/>
        <v>5.28</v>
      </c>
      <c r="AJ134" s="8">
        <f t="shared" si="44"/>
        <v>1</v>
      </c>
      <c r="AK134" s="8"/>
    </row>
    <row r="135" spans="1:43" x14ac:dyDescent="0.3">
      <c r="A135">
        <v>350</v>
      </c>
      <c r="B135">
        <v>125</v>
      </c>
      <c r="C135" s="2">
        <v>4</v>
      </c>
      <c r="D135" s="30" t="s">
        <v>894</v>
      </c>
      <c r="E135">
        <v>1</v>
      </c>
      <c r="F135" s="2">
        <v>1</v>
      </c>
      <c r="G135" t="s">
        <v>679</v>
      </c>
      <c r="H135">
        <v>1</v>
      </c>
      <c r="I135" s="2">
        <v>3</v>
      </c>
      <c r="J135" t="s">
        <v>729</v>
      </c>
      <c r="K135">
        <v>6</v>
      </c>
      <c r="L135" s="2">
        <v>5</v>
      </c>
      <c r="M135" t="str">
        <f>V135</f>
        <v>T-114402_Standard</v>
      </c>
      <c r="N135">
        <f>X135</f>
        <v>2</v>
      </c>
      <c r="U135" s="1" t="s">
        <v>25</v>
      </c>
      <c r="V135" s="1" t="s">
        <v>734</v>
      </c>
      <c r="W135" s="1" t="s">
        <v>108</v>
      </c>
      <c r="X135" s="1">
        <v>2</v>
      </c>
      <c r="Y135" s="1" t="s">
        <v>596</v>
      </c>
      <c r="Z135" s="42">
        <v>15</v>
      </c>
      <c r="AA135" s="30" t="s">
        <v>131</v>
      </c>
      <c r="AB135" s="2">
        <f t="shared" si="40"/>
        <v>12</v>
      </c>
      <c r="AC135" s="42">
        <v>100</v>
      </c>
      <c r="AD135" s="42">
        <v>370</v>
      </c>
      <c r="AE135" s="14" t="s">
        <v>129</v>
      </c>
      <c r="AF135" s="8">
        <v>4.4279999999999999</v>
      </c>
      <c r="AG135" s="8">
        <f t="shared" si="41"/>
        <v>53.135999999999996</v>
      </c>
      <c r="AH135" s="8">
        <f t="shared" si="42"/>
        <v>4.4400000000000004</v>
      </c>
      <c r="AI135" s="8">
        <f t="shared" si="43"/>
        <v>53.28</v>
      </c>
      <c r="AJ135" s="8">
        <f t="shared" si="44"/>
        <v>1.0027100271002711</v>
      </c>
      <c r="AK135" s="8"/>
    </row>
    <row r="136" spans="1:43" x14ac:dyDescent="0.3">
      <c r="A136">
        <v>175</v>
      </c>
      <c r="B136">
        <v>126</v>
      </c>
      <c r="C136" s="2">
        <v>3</v>
      </c>
      <c r="D136" s="30" t="s">
        <v>613</v>
      </c>
      <c r="E136">
        <v>1</v>
      </c>
      <c r="F136" s="2" t="s">
        <v>330</v>
      </c>
      <c r="G136" t="s">
        <v>331</v>
      </c>
      <c r="H136">
        <v>2</v>
      </c>
      <c r="I136" s="2">
        <v>4</v>
      </c>
      <c r="J136" t="str">
        <f t="shared" ref="J136:J143" si="45">V136</f>
        <v>T-113599_Standard</v>
      </c>
      <c r="K136">
        <f t="shared" ref="K136:K143" si="46">X136</f>
        <v>1</v>
      </c>
      <c r="U136" s="12" t="s">
        <v>338</v>
      </c>
      <c r="V136" s="12" t="s">
        <v>339</v>
      </c>
      <c r="W136" s="1" t="s">
        <v>108</v>
      </c>
      <c r="X136" s="1">
        <v>1</v>
      </c>
      <c r="Y136" s="1" t="s">
        <v>596</v>
      </c>
      <c r="Z136" s="40">
        <v>15</v>
      </c>
      <c r="AA136" s="30" t="s">
        <v>131</v>
      </c>
      <c r="AB136" s="2">
        <f t="shared" si="40"/>
        <v>2</v>
      </c>
      <c r="AC136" s="40">
        <v>140</v>
      </c>
      <c r="AD136" s="40">
        <v>171</v>
      </c>
      <c r="AE136" s="14" t="s">
        <v>129</v>
      </c>
      <c r="AF136" s="8">
        <v>2.7639999999999998</v>
      </c>
      <c r="AG136" s="8">
        <f t="shared" si="41"/>
        <v>5.5279999999999996</v>
      </c>
      <c r="AH136" s="8">
        <f t="shared" si="42"/>
        <v>2.8727999999999998</v>
      </c>
      <c r="AI136" s="8">
        <f t="shared" si="43"/>
        <v>5.7455999999999996</v>
      </c>
      <c r="AJ136" s="8">
        <f t="shared" si="44"/>
        <v>1.0393632416787264</v>
      </c>
      <c r="AK136" s="8"/>
      <c r="AM136" t="s">
        <v>644</v>
      </c>
      <c r="AN136" t="s">
        <v>645</v>
      </c>
      <c r="AQ136" s="30" t="s">
        <v>623</v>
      </c>
    </row>
    <row r="137" spans="1:43" x14ac:dyDescent="0.3">
      <c r="A137">
        <v>179</v>
      </c>
      <c r="B137">
        <v>127</v>
      </c>
      <c r="C137" s="2">
        <v>3</v>
      </c>
      <c r="D137" s="30" t="s">
        <v>613</v>
      </c>
      <c r="E137">
        <v>1</v>
      </c>
      <c r="F137" s="2" t="s">
        <v>340</v>
      </c>
      <c r="G137" t="s">
        <v>341</v>
      </c>
      <c r="H137">
        <v>2</v>
      </c>
      <c r="I137" s="2">
        <v>4</v>
      </c>
      <c r="J137" t="str">
        <f t="shared" si="45"/>
        <v>T-113599_Standard</v>
      </c>
      <c r="K137">
        <f t="shared" si="46"/>
        <v>1</v>
      </c>
      <c r="U137" s="12" t="s">
        <v>347</v>
      </c>
      <c r="V137" s="12" t="s">
        <v>339</v>
      </c>
      <c r="W137" s="1" t="s">
        <v>108</v>
      </c>
      <c r="X137" s="1">
        <v>1</v>
      </c>
      <c r="Y137" s="1" t="s">
        <v>596</v>
      </c>
      <c r="Z137" s="40">
        <v>15</v>
      </c>
      <c r="AA137" s="30" t="s">
        <v>131</v>
      </c>
      <c r="AB137" s="2">
        <f t="shared" si="40"/>
        <v>2</v>
      </c>
      <c r="AC137" s="40">
        <v>140</v>
      </c>
      <c r="AD137" s="40">
        <v>171</v>
      </c>
      <c r="AE137" s="14" t="s">
        <v>129</v>
      </c>
      <c r="AF137" s="8">
        <v>2.7639999999999998</v>
      </c>
      <c r="AG137" s="8">
        <f t="shared" si="41"/>
        <v>5.5279999999999996</v>
      </c>
      <c r="AH137" s="8">
        <f t="shared" si="42"/>
        <v>2.8727999999999998</v>
      </c>
      <c r="AI137" s="8">
        <f t="shared" si="43"/>
        <v>5.7455999999999996</v>
      </c>
      <c r="AJ137" s="8">
        <f t="shared" si="44"/>
        <v>1.0393632416787264</v>
      </c>
      <c r="AK137" s="8"/>
      <c r="AM137" t="s">
        <v>644</v>
      </c>
      <c r="AN137" t="s">
        <v>645</v>
      </c>
      <c r="AQ137" s="30" t="s">
        <v>623</v>
      </c>
    </row>
    <row r="138" spans="1:43" x14ac:dyDescent="0.3">
      <c r="A138">
        <v>183</v>
      </c>
      <c r="B138">
        <v>128</v>
      </c>
      <c r="C138" s="2">
        <v>3</v>
      </c>
      <c r="D138" s="30" t="s">
        <v>613</v>
      </c>
      <c r="E138">
        <v>1</v>
      </c>
      <c r="F138" s="2" t="s">
        <v>348</v>
      </c>
      <c r="G138" t="s">
        <v>349</v>
      </c>
      <c r="H138">
        <v>2</v>
      </c>
      <c r="I138" s="2">
        <v>4</v>
      </c>
      <c r="J138" t="str">
        <f t="shared" si="45"/>
        <v>T-113599_Standard</v>
      </c>
      <c r="K138">
        <f t="shared" si="46"/>
        <v>1</v>
      </c>
      <c r="U138" s="12" t="s">
        <v>356</v>
      </c>
      <c r="V138" s="12" t="s">
        <v>339</v>
      </c>
      <c r="W138" s="1" t="s">
        <v>108</v>
      </c>
      <c r="X138" s="1">
        <v>1</v>
      </c>
      <c r="Y138" s="1" t="s">
        <v>596</v>
      </c>
      <c r="Z138" s="40">
        <v>15</v>
      </c>
      <c r="AA138" s="30" t="s">
        <v>131</v>
      </c>
      <c r="AB138" s="2">
        <f t="shared" si="40"/>
        <v>2</v>
      </c>
      <c r="AC138" s="40">
        <v>140</v>
      </c>
      <c r="AD138" s="40">
        <v>171</v>
      </c>
      <c r="AE138" s="14" t="s">
        <v>129</v>
      </c>
      <c r="AF138" s="8">
        <v>2.7639999999999998</v>
      </c>
      <c r="AG138" s="8">
        <f t="shared" si="41"/>
        <v>5.5279999999999996</v>
      </c>
      <c r="AH138" s="8">
        <f t="shared" si="42"/>
        <v>2.8727999999999998</v>
      </c>
      <c r="AI138" s="8">
        <f t="shared" si="43"/>
        <v>5.7455999999999996</v>
      </c>
      <c r="AJ138" s="8">
        <f t="shared" si="44"/>
        <v>1.0393632416787264</v>
      </c>
      <c r="AK138" s="8"/>
      <c r="AM138" t="s">
        <v>644</v>
      </c>
      <c r="AN138" t="s">
        <v>645</v>
      </c>
      <c r="AQ138" s="30" t="s">
        <v>623</v>
      </c>
    </row>
    <row r="139" spans="1:43" x14ac:dyDescent="0.3">
      <c r="A139">
        <v>190</v>
      </c>
      <c r="B139">
        <v>129</v>
      </c>
      <c r="C139" s="2">
        <v>3</v>
      </c>
      <c r="D139" s="30" t="s">
        <v>613</v>
      </c>
      <c r="E139">
        <v>1</v>
      </c>
      <c r="F139" s="2" t="s">
        <v>364</v>
      </c>
      <c r="G139" t="s">
        <v>365</v>
      </c>
      <c r="H139">
        <v>2</v>
      </c>
      <c r="I139" s="2">
        <v>4</v>
      </c>
      <c r="J139" t="str">
        <f t="shared" si="45"/>
        <v>T-113599_2</v>
      </c>
      <c r="K139">
        <f t="shared" si="46"/>
        <v>1</v>
      </c>
      <c r="U139" s="12" t="s">
        <v>370</v>
      </c>
      <c r="V139" s="12" t="s">
        <v>371</v>
      </c>
      <c r="W139" s="1" t="s">
        <v>108</v>
      </c>
      <c r="X139" s="1">
        <v>1</v>
      </c>
      <c r="Y139" s="1" t="s">
        <v>596</v>
      </c>
      <c r="Z139" s="40">
        <v>15</v>
      </c>
      <c r="AA139" s="30" t="s">
        <v>131</v>
      </c>
      <c r="AB139" s="2">
        <f t="shared" si="40"/>
        <v>2</v>
      </c>
      <c r="AC139" s="40">
        <v>140</v>
      </c>
      <c r="AD139" s="40">
        <v>171</v>
      </c>
      <c r="AE139" s="14" t="s">
        <v>129</v>
      </c>
      <c r="AF139" s="8">
        <v>2.7639999999999998</v>
      </c>
      <c r="AG139" s="8">
        <f t="shared" si="41"/>
        <v>5.5279999999999996</v>
      </c>
      <c r="AH139" s="8">
        <f t="shared" si="42"/>
        <v>2.8727999999999998</v>
      </c>
      <c r="AI139" s="8">
        <f t="shared" si="43"/>
        <v>5.7455999999999996</v>
      </c>
      <c r="AJ139" s="8">
        <f t="shared" si="44"/>
        <v>1.0393632416787264</v>
      </c>
      <c r="AK139" s="8"/>
      <c r="AM139" t="s">
        <v>649</v>
      </c>
      <c r="AN139" t="s">
        <v>645</v>
      </c>
      <c r="AQ139" s="30" t="s">
        <v>628</v>
      </c>
    </row>
    <row r="140" spans="1:43" x14ac:dyDescent="0.3">
      <c r="A140">
        <v>224</v>
      </c>
      <c r="B140">
        <v>130</v>
      </c>
      <c r="C140" s="2">
        <v>3</v>
      </c>
      <c r="D140" s="30" t="s">
        <v>613</v>
      </c>
      <c r="E140">
        <v>1</v>
      </c>
      <c r="F140" s="2" t="s">
        <v>432</v>
      </c>
      <c r="G140" t="s">
        <v>433</v>
      </c>
      <c r="H140">
        <v>2</v>
      </c>
      <c r="I140" s="2">
        <v>4</v>
      </c>
      <c r="J140" t="str">
        <f t="shared" si="45"/>
        <v>T-113599_2</v>
      </c>
      <c r="K140">
        <f t="shared" si="46"/>
        <v>1</v>
      </c>
      <c r="U140" s="12" t="s">
        <v>438</v>
      </c>
      <c r="V140" s="12" t="s">
        <v>371</v>
      </c>
      <c r="W140" s="1" t="s">
        <v>108</v>
      </c>
      <c r="X140" s="1">
        <v>1</v>
      </c>
      <c r="Y140" s="1" t="s">
        <v>596</v>
      </c>
      <c r="Z140" s="40">
        <v>15</v>
      </c>
      <c r="AA140" s="30" t="s">
        <v>131</v>
      </c>
      <c r="AB140" s="2">
        <f t="shared" si="40"/>
        <v>2</v>
      </c>
      <c r="AC140" s="40">
        <v>140</v>
      </c>
      <c r="AD140" s="40">
        <v>171</v>
      </c>
      <c r="AE140" s="14" t="s">
        <v>129</v>
      </c>
      <c r="AF140" s="8">
        <v>2.7639999999999998</v>
      </c>
      <c r="AG140" s="8">
        <f t="shared" si="41"/>
        <v>5.5279999999999996</v>
      </c>
      <c r="AH140" s="8">
        <f t="shared" si="42"/>
        <v>2.8727999999999998</v>
      </c>
      <c r="AI140" s="8">
        <f t="shared" si="43"/>
        <v>5.7455999999999996</v>
      </c>
      <c r="AJ140" s="8">
        <f t="shared" si="44"/>
        <v>1.0393632416787264</v>
      </c>
      <c r="AK140" s="8"/>
      <c r="AM140" t="s">
        <v>649</v>
      </c>
      <c r="AN140" t="s">
        <v>645</v>
      </c>
      <c r="AQ140" s="30" t="s">
        <v>628</v>
      </c>
    </row>
    <row r="141" spans="1:43" x14ac:dyDescent="0.3">
      <c r="A141">
        <v>228</v>
      </c>
      <c r="B141">
        <v>131</v>
      </c>
      <c r="C141" s="2">
        <v>3</v>
      </c>
      <c r="D141" s="30" t="s">
        <v>613</v>
      </c>
      <c r="E141">
        <v>1</v>
      </c>
      <c r="F141" s="2" t="s">
        <v>439</v>
      </c>
      <c r="G141" t="s">
        <v>440</v>
      </c>
      <c r="H141">
        <v>2</v>
      </c>
      <c r="I141" s="2">
        <v>4</v>
      </c>
      <c r="J141" t="str">
        <f t="shared" si="45"/>
        <v>T-113599_2</v>
      </c>
      <c r="K141">
        <f t="shared" si="46"/>
        <v>1</v>
      </c>
      <c r="U141" s="12" t="s">
        <v>445</v>
      </c>
      <c r="V141" s="12" t="s">
        <v>371</v>
      </c>
      <c r="W141" s="1" t="s">
        <v>108</v>
      </c>
      <c r="X141" s="1">
        <v>1</v>
      </c>
      <c r="Y141" s="1" t="s">
        <v>596</v>
      </c>
      <c r="Z141" s="40">
        <v>15</v>
      </c>
      <c r="AA141" s="30" t="s">
        <v>131</v>
      </c>
      <c r="AB141" s="2">
        <f t="shared" si="40"/>
        <v>2</v>
      </c>
      <c r="AC141" s="40">
        <v>140</v>
      </c>
      <c r="AD141" s="40">
        <v>171</v>
      </c>
      <c r="AE141" s="14" t="s">
        <v>129</v>
      </c>
      <c r="AF141" s="8">
        <v>2.7639999999999998</v>
      </c>
      <c r="AG141" s="8">
        <f t="shared" si="41"/>
        <v>5.5279999999999996</v>
      </c>
      <c r="AH141" s="8">
        <f t="shared" si="42"/>
        <v>2.8727999999999998</v>
      </c>
      <c r="AI141" s="8">
        <f t="shared" si="43"/>
        <v>5.7455999999999996</v>
      </c>
      <c r="AJ141" s="8">
        <f t="shared" si="44"/>
        <v>1.0393632416787264</v>
      </c>
      <c r="AK141" s="8"/>
      <c r="AM141" t="s">
        <v>649</v>
      </c>
      <c r="AN141" t="s">
        <v>645</v>
      </c>
      <c r="AQ141" s="30" t="s">
        <v>628</v>
      </c>
    </row>
    <row r="142" spans="1:43" x14ac:dyDescent="0.3">
      <c r="A142">
        <v>62</v>
      </c>
      <c r="B142">
        <v>132</v>
      </c>
      <c r="C142" s="2">
        <v>2</v>
      </c>
      <c r="D142" s="30" t="s">
        <v>320</v>
      </c>
      <c r="E142">
        <v>1</v>
      </c>
      <c r="F142" s="2">
        <v>1</v>
      </c>
      <c r="G142" t="s">
        <v>137</v>
      </c>
      <c r="H142">
        <v>1</v>
      </c>
      <c r="I142" s="2">
        <v>8</v>
      </c>
      <c r="J142" t="str">
        <f t="shared" si="45"/>
        <v>T-113895_Standard</v>
      </c>
      <c r="K142">
        <f t="shared" si="46"/>
        <v>2</v>
      </c>
      <c r="L142"/>
      <c r="U142" s="1" t="s">
        <v>152</v>
      </c>
      <c r="V142" s="1" t="s">
        <v>153</v>
      </c>
      <c r="W142" s="1" t="s">
        <v>108</v>
      </c>
      <c r="X142" s="1">
        <v>2</v>
      </c>
      <c r="Y142" s="1"/>
      <c r="Z142" s="40">
        <v>15</v>
      </c>
      <c r="AA142" s="30" t="s">
        <v>131</v>
      </c>
      <c r="AB142" s="2">
        <f t="shared" si="40"/>
        <v>2</v>
      </c>
      <c r="AC142" s="40">
        <v>150</v>
      </c>
      <c r="AD142" s="42">
        <v>170</v>
      </c>
      <c r="AE142" s="14" t="s">
        <v>129</v>
      </c>
      <c r="AF142" s="8">
        <v>2.9630000000000001</v>
      </c>
      <c r="AG142" s="8">
        <f t="shared" si="41"/>
        <v>5.9260000000000002</v>
      </c>
      <c r="AH142" s="8">
        <f t="shared" si="42"/>
        <v>3.06</v>
      </c>
      <c r="AI142" s="8">
        <f t="shared" si="43"/>
        <v>6.12</v>
      </c>
      <c r="AJ142" s="8">
        <f t="shared" si="44"/>
        <v>1.0327370907863651</v>
      </c>
      <c r="AK142" s="8"/>
    </row>
    <row r="143" spans="1:43" x14ac:dyDescent="0.3">
      <c r="A143">
        <v>129</v>
      </c>
      <c r="B143">
        <v>133</v>
      </c>
      <c r="C143" s="2">
        <v>2</v>
      </c>
      <c r="D143" s="30" t="s">
        <v>320</v>
      </c>
      <c r="E143">
        <v>1</v>
      </c>
      <c r="F143" s="2">
        <v>10</v>
      </c>
      <c r="G143" t="s">
        <v>239</v>
      </c>
      <c r="H143">
        <v>1</v>
      </c>
      <c r="I143" s="2">
        <v>7</v>
      </c>
      <c r="J143" t="str">
        <f t="shared" si="45"/>
        <v>T-113895_Standard</v>
      </c>
      <c r="K143">
        <f t="shared" si="46"/>
        <v>2</v>
      </c>
      <c r="L143"/>
      <c r="U143" s="1" t="s">
        <v>251</v>
      </c>
      <c r="V143" s="1" t="s">
        <v>153</v>
      </c>
      <c r="W143" s="1" t="s">
        <v>108</v>
      </c>
      <c r="X143" s="1">
        <v>2</v>
      </c>
      <c r="Y143" s="1"/>
      <c r="Z143" s="40">
        <v>15</v>
      </c>
      <c r="AA143" s="30" t="s">
        <v>131</v>
      </c>
      <c r="AB143" s="2">
        <f t="shared" si="40"/>
        <v>2</v>
      </c>
      <c r="AC143" s="40">
        <v>150</v>
      </c>
      <c r="AD143" s="42">
        <v>170</v>
      </c>
      <c r="AE143" s="14" t="s">
        <v>129</v>
      </c>
      <c r="AF143" s="8">
        <v>2.9630000000000001</v>
      </c>
      <c r="AG143" s="8">
        <f t="shared" si="41"/>
        <v>5.9260000000000002</v>
      </c>
      <c r="AH143" s="8">
        <f t="shared" si="42"/>
        <v>3.06</v>
      </c>
      <c r="AI143" s="8">
        <f t="shared" si="43"/>
        <v>6.12</v>
      </c>
      <c r="AJ143" s="8">
        <f t="shared" si="44"/>
        <v>1.0327370907863651</v>
      </c>
      <c r="AK143" s="8"/>
    </row>
    <row r="144" spans="1:43" x14ac:dyDescent="0.3">
      <c r="A144">
        <v>320</v>
      </c>
      <c r="B144">
        <v>134</v>
      </c>
      <c r="C144" s="2">
        <v>4</v>
      </c>
      <c r="D144" s="30" t="s">
        <v>894</v>
      </c>
      <c r="E144">
        <v>1</v>
      </c>
      <c r="F144" s="2">
        <v>1</v>
      </c>
      <c r="G144" t="s">
        <v>679</v>
      </c>
      <c r="H144">
        <v>1</v>
      </c>
      <c r="I144" s="2">
        <v>1</v>
      </c>
      <c r="J144" t="s">
        <v>680</v>
      </c>
      <c r="K144">
        <v>2</v>
      </c>
      <c r="L144" s="2">
        <v>6</v>
      </c>
      <c r="M144" t="s">
        <v>686</v>
      </c>
      <c r="N144">
        <v>1</v>
      </c>
      <c r="O144" s="2">
        <v>2</v>
      </c>
      <c r="P144" t="str">
        <f>V144</f>
        <v>T-113160_Standard</v>
      </c>
      <c r="Q144">
        <f>X144</f>
        <v>1</v>
      </c>
      <c r="U144" s="1" t="s">
        <v>689</v>
      </c>
      <c r="V144" s="1" t="s">
        <v>690</v>
      </c>
      <c r="W144" s="1" t="s">
        <v>108</v>
      </c>
      <c r="X144" s="1">
        <v>1</v>
      </c>
      <c r="Y144" s="1" t="s">
        <v>596</v>
      </c>
      <c r="Z144" s="42">
        <v>15</v>
      </c>
      <c r="AA144" s="30" t="s">
        <v>131</v>
      </c>
      <c r="AB144" s="2">
        <f t="shared" si="40"/>
        <v>2</v>
      </c>
      <c r="AC144" s="42">
        <v>370</v>
      </c>
      <c r="AD144" s="42">
        <v>4251</v>
      </c>
      <c r="AE144" s="14" t="s">
        <v>129</v>
      </c>
      <c r="AF144" s="8">
        <v>188.744</v>
      </c>
      <c r="AG144" s="8">
        <f t="shared" si="41"/>
        <v>377.488</v>
      </c>
      <c r="AH144" s="8">
        <f t="shared" si="42"/>
        <v>188.74440000000001</v>
      </c>
      <c r="AI144" s="8">
        <f t="shared" si="43"/>
        <v>377.48880000000003</v>
      </c>
      <c r="AJ144" s="8">
        <f t="shared" si="44"/>
        <v>1.0000021192726658</v>
      </c>
      <c r="AK144" s="8"/>
    </row>
    <row r="145" spans="1:43" x14ac:dyDescent="0.3">
      <c r="A145">
        <v>331</v>
      </c>
      <c r="B145">
        <v>135</v>
      </c>
      <c r="C145" s="2">
        <v>4</v>
      </c>
      <c r="D145" s="30" t="s">
        <v>894</v>
      </c>
      <c r="E145">
        <v>1</v>
      </c>
      <c r="F145" s="2">
        <v>1</v>
      </c>
      <c r="G145" t="s">
        <v>679</v>
      </c>
      <c r="H145">
        <v>1</v>
      </c>
      <c r="I145" s="2">
        <v>2</v>
      </c>
      <c r="J145" t="s">
        <v>706</v>
      </c>
      <c r="K145">
        <v>2</v>
      </c>
      <c r="L145" s="2">
        <v>1</v>
      </c>
      <c r="M145" t="s">
        <v>707</v>
      </c>
      <c r="N145">
        <v>1</v>
      </c>
      <c r="O145" s="2">
        <v>2</v>
      </c>
      <c r="P145" t="str">
        <f>V145</f>
        <v>T-113221_Standard</v>
      </c>
      <c r="Q145">
        <f>X145</f>
        <v>1</v>
      </c>
      <c r="U145" s="1" t="s">
        <v>710</v>
      </c>
      <c r="V145" s="1" t="s">
        <v>711</v>
      </c>
      <c r="W145" s="1" t="s">
        <v>108</v>
      </c>
      <c r="X145" s="1">
        <v>1</v>
      </c>
      <c r="Y145" s="1" t="s">
        <v>596</v>
      </c>
      <c r="Z145" s="42">
        <v>15</v>
      </c>
      <c r="AA145" s="30" t="s">
        <v>131</v>
      </c>
      <c r="AB145" s="2">
        <f t="shared" si="40"/>
        <v>2</v>
      </c>
      <c r="AC145" s="42">
        <v>370</v>
      </c>
      <c r="AD145" s="42">
        <v>4251</v>
      </c>
      <c r="AE145" s="14" t="s">
        <v>129</v>
      </c>
      <c r="AF145" s="8">
        <v>188.744</v>
      </c>
      <c r="AG145" s="8">
        <f t="shared" si="41"/>
        <v>377.488</v>
      </c>
      <c r="AH145" s="8">
        <f t="shared" si="42"/>
        <v>188.74440000000001</v>
      </c>
      <c r="AI145" s="8">
        <f t="shared" si="43"/>
        <v>377.48880000000003</v>
      </c>
      <c r="AJ145" s="8">
        <f t="shared" si="44"/>
        <v>1.0000021192726658</v>
      </c>
      <c r="AK145" s="8"/>
    </row>
    <row r="146" spans="1:43" x14ac:dyDescent="0.3">
      <c r="A146">
        <v>347</v>
      </c>
      <c r="B146">
        <v>136</v>
      </c>
      <c r="C146" s="2">
        <v>4</v>
      </c>
      <c r="D146" s="30" t="s">
        <v>894</v>
      </c>
      <c r="E146">
        <v>1</v>
      </c>
      <c r="F146" s="2">
        <v>1</v>
      </c>
      <c r="G146" t="s">
        <v>679</v>
      </c>
      <c r="H146">
        <v>1</v>
      </c>
      <c r="I146" s="2">
        <v>3</v>
      </c>
      <c r="J146" t="s">
        <v>729</v>
      </c>
      <c r="K146">
        <v>6</v>
      </c>
      <c r="L146" s="2">
        <v>2</v>
      </c>
      <c r="M146" t="str">
        <f>V146</f>
        <v>T-113328_Standard</v>
      </c>
      <c r="N146">
        <f>X146</f>
        <v>1</v>
      </c>
      <c r="U146" s="1" t="s">
        <v>22</v>
      </c>
      <c r="V146" s="1" t="s">
        <v>731</v>
      </c>
      <c r="W146" s="1" t="s">
        <v>108</v>
      </c>
      <c r="X146" s="1">
        <v>1</v>
      </c>
      <c r="Y146" s="1" t="s">
        <v>596</v>
      </c>
      <c r="Z146" s="42">
        <v>15</v>
      </c>
      <c r="AA146" s="30" t="s">
        <v>131</v>
      </c>
      <c r="AB146" s="2">
        <f t="shared" si="40"/>
        <v>6</v>
      </c>
      <c r="AC146" s="42">
        <v>370</v>
      </c>
      <c r="AD146" s="42">
        <v>4385</v>
      </c>
      <c r="AE146" s="14" t="s">
        <v>129</v>
      </c>
      <c r="AF146" s="8">
        <v>194.10599999999999</v>
      </c>
      <c r="AG146" s="8">
        <f t="shared" si="41"/>
        <v>1164.636</v>
      </c>
      <c r="AH146" s="8">
        <f t="shared" si="42"/>
        <v>194.69399999999999</v>
      </c>
      <c r="AI146" s="8">
        <f t="shared" si="43"/>
        <v>1168.164</v>
      </c>
      <c r="AJ146" s="8">
        <f t="shared" si="44"/>
        <v>1.0030292726654508</v>
      </c>
      <c r="AK146" s="8"/>
    </row>
    <row r="147" spans="1:43" x14ac:dyDescent="0.3">
      <c r="D147" s="30"/>
      <c r="U147" s="1"/>
      <c r="V147" s="1"/>
      <c r="W147" s="1"/>
      <c r="X147" s="1"/>
      <c r="Y147" s="1"/>
      <c r="Z147" s="42"/>
      <c r="AA147" s="30"/>
      <c r="AC147" s="42"/>
      <c r="AD147" s="42"/>
      <c r="AE147" s="14"/>
      <c r="AF147" s="8"/>
      <c r="AG147" s="8"/>
      <c r="AH147" s="8"/>
      <c r="AI147" s="8"/>
      <c r="AJ147" s="8"/>
      <c r="AK147" s="8"/>
    </row>
    <row r="148" spans="1:43" x14ac:dyDescent="0.3">
      <c r="A148">
        <v>322</v>
      </c>
      <c r="B148">
        <v>137</v>
      </c>
      <c r="C148" s="2">
        <v>4</v>
      </c>
      <c r="D148" s="30" t="s">
        <v>894</v>
      </c>
      <c r="E148">
        <v>1</v>
      </c>
      <c r="F148" s="2">
        <v>1</v>
      </c>
      <c r="G148" t="s">
        <v>679</v>
      </c>
      <c r="H148">
        <v>1</v>
      </c>
      <c r="I148" s="2">
        <v>1</v>
      </c>
      <c r="J148" t="s">
        <v>680</v>
      </c>
      <c r="K148">
        <v>2</v>
      </c>
      <c r="L148" s="2">
        <v>6</v>
      </c>
      <c r="M148" t="s">
        <v>686</v>
      </c>
      <c r="N148">
        <v>1</v>
      </c>
      <c r="O148" s="2">
        <v>4</v>
      </c>
      <c r="P148" t="str">
        <f>V148</f>
        <v>T-114533_Standard</v>
      </c>
      <c r="Q148">
        <f>X148</f>
        <v>4</v>
      </c>
      <c r="U148" s="1" t="s">
        <v>693</v>
      </c>
      <c r="V148" s="1" t="s">
        <v>694</v>
      </c>
      <c r="W148" s="1" t="s">
        <v>108</v>
      </c>
      <c r="X148" s="1">
        <v>4</v>
      </c>
      <c r="Y148" s="1" t="s">
        <v>877</v>
      </c>
      <c r="Z148" s="42">
        <v>20</v>
      </c>
      <c r="AA148" s="30" t="s">
        <v>131</v>
      </c>
      <c r="AB148" s="2">
        <f t="shared" ref="AB148:AB160" si="47">PRODUCT(E148,H148,K148,N148,Q148)</f>
        <v>8</v>
      </c>
      <c r="AC148" s="42">
        <v>82</v>
      </c>
      <c r="AD148" s="42">
        <v>370</v>
      </c>
      <c r="AE148" s="14" t="s">
        <v>129</v>
      </c>
      <c r="AF148" s="8">
        <v>4.3730000000000002</v>
      </c>
      <c r="AG148" s="8">
        <f t="shared" ref="AG148:AG160" si="48">AF148*AB148</f>
        <v>34.984000000000002</v>
      </c>
      <c r="AH148" s="8">
        <f t="shared" ref="AH148:AH158" si="49">Z148*AC148*AD148*8/1000000</f>
        <v>4.8544</v>
      </c>
      <c r="AI148" s="8">
        <f t="shared" ref="AI148:AI160" si="50">AH148*AB148</f>
        <v>38.8352</v>
      </c>
      <c r="AJ148" s="8">
        <f t="shared" si="44"/>
        <v>1.1100846101074777</v>
      </c>
      <c r="AK148" s="8"/>
      <c r="AM148" t="s">
        <v>896</v>
      </c>
      <c r="AN148" t="s">
        <v>897</v>
      </c>
      <c r="AQ148" s="30" t="s">
        <v>887</v>
      </c>
    </row>
    <row r="149" spans="1:43" x14ac:dyDescent="0.3">
      <c r="A149">
        <v>324</v>
      </c>
      <c r="B149">
        <v>138</v>
      </c>
      <c r="C149" s="2">
        <v>4</v>
      </c>
      <c r="D149" s="30" t="s">
        <v>894</v>
      </c>
      <c r="E149">
        <v>1</v>
      </c>
      <c r="F149" s="2">
        <v>1</v>
      </c>
      <c r="G149" t="s">
        <v>679</v>
      </c>
      <c r="H149">
        <v>1</v>
      </c>
      <c r="I149" s="2">
        <v>1</v>
      </c>
      <c r="J149" t="s">
        <v>680</v>
      </c>
      <c r="K149">
        <v>2</v>
      </c>
      <c r="L149" s="2">
        <v>6</v>
      </c>
      <c r="M149" t="s">
        <v>686</v>
      </c>
      <c r="N149">
        <v>1</v>
      </c>
      <c r="O149" s="2">
        <v>6</v>
      </c>
      <c r="P149" t="str">
        <f>V149</f>
        <v>T-114317_Standard</v>
      </c>
      <c r="Q149">
        <f>X149</f>
        <v>12</v>
      </c>
      <c r="U149" s="1" t="s">
        <v>697</v>
      </c>
      <c r="V149" s="1" t="s">
        <v>698</v>
      </c>
      <c r="W149" s="1" t="s">
        <v>108</v>
      </c>
      <c r="X149" s="1">
        <v>12</v>
      </c>
      <c r="Y149" s="1" t="s">
        <v>877</v>
      </c>
      <c r="Z149" s="42">
        <v>20</v>
      </c>
      <c r="AA149" s="30" t="s">
        <v>131</v>
      </c>
      <c r="AB149" s="2">
        <f t="shared" si="47"/>
        <v>24</v>
      </c>
      <c r="AC149" s="42">
        <v>82</v>
      </c>
      <c r="AD149" s="42">
        <v>370</v>
      </c>
      <c r="AE149" s="14" t="s">
        <v>129</v>
      </c>
      <c r="AF149" s="8">
        <v>4.79</v>
      </c>
      <c r="AG149" s="8">
        <f t="shared" si="48"/>
        <v>114.96000000000001</v>
      </c>
      <c r="AH149" s="8">
        <f t="shared" si="49"/>
        <v>4.8544</v>
      </c>
      <c r="AI149" s="8">
        <f t="shared" si="50"/>
        <v>116.5056</v>
      </c>
      <c r="AJ149" s="8">
        <f t="shared" si="44"/>
        <v>1.0134446764091858</v>
      </c>
      <c r="AK149" s="8"/>
    </row>
    <row r="150" spans="1:43" x14ac:dyDescent="0.3">
      <c r="A150">
        <v>333</v>
      </c>
      <c r="B150">
        <v>139</v>
      </c>
      <c r="C150" s="2">
        <v>4</v>
      </c>
      <c r="D150" s="30" t="s">
        <v>894</v>
      </c>
      <c r="E150">
        <v>1</v>
      </c>
      <c r="F150" s="2">
        <v>1</v>
      </c>
      <c r="G150" t="s">
        <v>679</v>
      </c>
      <c r="H150">
        <v>1</v>
      </c>
      <c r="I150" s="2">
        <v>2</v>
      </c>
      <c r="J150" t="s">
        <v>706</v>
      </c>
      <c r="K150">
        <v>2</v>
      </c>
      <c r="L150" s="2">
        <v>1</v>
      </c>
      <c r="M150" t="s">
        <v>707</v>
      </c>
      <c r="N150">
        <v>1</v>
      </c>
      <c r="O150" s="2">
        <v>4</v>
      </c>
      <c r="P150" t="str">
        <f>V150</f>
        <v>T-114445_Standard</v>
      </c>
      <c r="Q150">
        <f>X150</f>
        <v>4</v>
      </c>
      <c r="U150" s="1" t="s">
        <v>714</v>
      </c>
      <c r="V150" s="1" t="s">
        <v>715</v>
      </c>
      <c r="W150" s="1" t="s">
        <v>108</v>
      </c>
      <c r="X150" s="1">
        <v>4</v>
      </c>
      <c r="Y150" s="1" t="s">
        <v>877</v>
      </c>
      <c r="Z150" s="42">
        <v>20</v>
      </c>
      <c r="AA150" s="30" t="s">
        <v>131</v>
      </c>
      <c r="AB150" s="2">
        <f t="shared" si="47"/>
        <v>8</v>
      </c>
      <c r="AC150" s="42">
        <v>82</v>
      </c>
      <c r="AD150" s="42">
        <v>370</v>
      </c>
      <c r="AE150" s="14" t="s">
        <v>129</v>
      </c>
      <c r="AF150" s="8">
        <v>4.3860000000000001</v>
      </c>
      <c r="AG150" s="8">
        <f t="shared" si="48"/>
        <v>35.088000000000001</v>
      </c>
      <c r="AH150" s="8">
        <f t="shared" si="49"/>
        <v>4.8544</v>
      </c>
      <c r="AI150" s="8">
        <f t="shared" si="50"/>
        <v>38.8352</v>
      </c>
      <c r="AJ150" s="8">
        <f t="shared" si="44"/>
        <v>1.1067943456452347</v>
      </c>
      <c r="AK150" s="8"/>
      <c r="AM150" t="s">
        <v>896</v>
      </c>
      <c r="AN150" t="s">
        <v>897</v>
      </c>
      <c r="AQ150" s="30" t="s">
        <v>887</v>
      </c>
    </row>
    <row r="151" spans="1:43" x14ac:dyDescent="0.3">
      <c r="A151">
        <v>334</v>
      </c>
      <c r="B151">
        <v>140</v>
      </c>
      <c r="C151" s="2">
        <v>4</v>
      </c>
      <c r="D151" s="30" t="s">
        <v>894</v>
      </c>
      <c r="E151">
        <v>1</v>
      </c>
      <c r="F151" s="2">
        <v>1</v>
      </c>
      <c r="G151" t="s">
        <v>679</v>
      </c>
      <c r="H151">
        <v>1</v>
      </c>
      <c r="I151" s="2">
        <v>2</v>
      </c>
      <c r="J151" t="s">
        <v>706</v>
      </c>
      <c r="K151">
        <v>2</v>
      </c>
      <c r="L151" s="2">
        <v>1</v>
      </c>
      <c r="M151" t="s">
        <v>707</v>
      </c>
      <c r="N151">
        <v>1</v>
      </c>
      <c r="O151" s="2">
        <v>5</v>
      </c>
      <c r="P151" t="str">
        <f>V151</f>
        <v>T-113223_Standard</v>
      </c>
      <c r="Q151">
        <f>X151</f>
        <v>12</v>
      </c>
      <c r="U151" s="1" t="s">
        <v>716</v>
      </c>
      <c r="V151" s="1" t="s">
        <v>717</v>
      </c>
      <c r="W151" s="1" t="s">
        <v>108</v>
      </c>
      <c r="X151" s="1">
        <v>12</v>
      </c>
      <c r="Y151" s="1" t="s">
        <v>877</v>
      </c>
      <c r="Z151" s="42">
        <v>20</v>
      </c>
      <c r="AA151" s="30" t="s">
        <v>131</v>
      </c>
      <c r="AB151" s="2">
        <f t="shared" si="47"/>
        <v>24</v>
      </c>
      <c r="AC151" s="42">
        <v>82</v>
      </c>
      <c r="AD151" s="42">
        <v>370</v>
      </c>
      <c r="AE151" s="14" t="s">
        <v>129</v>
      </c>
      <c r="AF151" s="8">
        <v>4.79</v>
      </c>
      <c r="AG151" s="8">
        <f t="shared" si="48"/>
        <v>114.96000000000001</v>
      </c>
      <c r="AH151" s="8">
        <f t="shared" si="49"/>
        <v>4.8544</v>
      </c>
      <c r="AI151" s="8">
        <f t="shared" si="50"/>
        <v>116.5056</v>
      </c>
      <c r="AJ151" s="8">
        <f t="shared" si="44"/>
        <v>1.0134446764091858</v>
      </c>
      <c r="AK151" s="8"/>
    </row>
    <row r="152" spans="1:43" x14ac:dyDescent="0.3">
      <c r="A152">
        <v>315</v>
      </c>
      <c r="B152">
        <v>141</v>
      </c>
      <c r="C152" s="2">
        <v>4</v>
      </c>
      <c r="D152" s="30" t="s">
        <v>894</v>
      </c>
      <c r="E152">
        <v>1</v>
      </c>
      <c r="F152" s="2">
        <v>1</v>
      </c>
      <c r="G152" t="s">
        <v>679</v>
      </c>
      <c r="H152">
        <v>1</v>
      </c>
      <c r="I152" s="2">
        <v>1</v>
      </c>
      <c r="J152" t="s">
        <v>680</v>
      </c>
      <c r="K152">
        <v>2</v>
      </c>
      <c r="L152" s="2">
        <v>2</v>
      </c>
      <c r="M152" t="str">
        <f>V152</f>
        <v>T-114315_Standard</v>
      </c>
      <c r="N152">
        <f>X152</f>
        <v>4</v>
      </c>
      <c r="U152" s="1" t="s">
        <v>140</v>
      </c>
      <c r="V152" s="1" t="s">
        <v>682</v>
      </c>
      <c r="W152" s="1" t="s">
        <v>108</v>
      </c>
      <c r="X152" s="1">
        <v>4</v>
      </c>
      <c r="Y152" s="1" t="s">
        <v>877</v>
      </c>
      <c r="Z152" s="42">
        <v>20</v>
      </c>
      <c r="AA152" s="30" t="s">
        <v>131</v>
      </c>
      <c r="AB152" s="2">
        <f t="shared" si="47"/>
        <v>8</v>
      </c>
      <c r="AC152" s="42">
        <v>180</v>
      </c>
      <c r="AD152" s="42">
        <v>730</v>
      </c>
      <c r="AE152" s="14" t="s">
        <v>129</v>
      </c>
      <c r="AF152" s="8">
        <v>21.024000000000001</v>
      </c>
      <c r="AG152" s="8">
        <f t="shared" si="48"/>
        <v>168.19200000000001</v>
      </c>
      <c r="AH152" s="8">
        <f t="shared" si="49"/>
        <v>21.024000000000001</v>
      </c>
      <c r="AI152" s="8">
        <f t="shared" si="50"/>
        <v>168.19200000000001</v>
      </c>
      <c r="AJ152" s="8">
        <f t="shared" si="44"/>
        <v>1</v>
      </c>
      <c r="AK152" s="8"/>
    </row>
    <row r="153" spans="1:43" x14ac:dyDescent="0.3">
      <c r="A153">
        <v>319</v>
      </c>
      <c r="B153">
        <v>142</v>
      </c>
      <c r="C153" s="2">
        <v>4</v>
      </c>
      <c r="D153" s="30" t="s">
        <v>894</v>
      </c>
      <c r="E153">
        <v>1</v>
      </c>
      <c r="F153" s="2">
        <v>1</v>
      </c>
      <c r="G153" t="s">
        <v>679</v>
      </c>
      <c r="H153">
        <v>1</v>
      </c>
      <c r="I153" s="2">
        <v>1</v>
      </c>
      <c r="J153" t="s">
        <v>680</v>
      </c>
      <c r="K153">
        <v>2</v>
      </c>
      <c r="L153" s="2">
        <v>6</v>
      </c>
      <c r="M153" t="s">
        <v>686</v>
      </c>
      <c r="N153">
        <v>1</v>
      </c>
      <c r="O153" s="2">
        <v>1</v>
      </c>
      <c r="P153" t="str">
        <f>V153</f>
        <v>T-114316_Standard</v>
      </c>
      <c r="Q153">
        <f>X153</f>
        <v>1</v>
      </c>
      <c r="U153" s="1" t="s">
        <v>687</v>
      </c>
      <c r="V153" s="1" t="s">
        <v>688</v>
      </c>
      <c r="W153" s="1" t="s">
        <v>108</v>
      </c>
      <c r="X153" s="1">
        <v>1</v>
      </c>
      <c r="Y153" s="1" t="s">
        <v>877</v>
      </c>
      <c r="Z153" s="42">
        <v>20</v>
      </c>
      <c r="AA153" s="30" t="s">
        <v>131</v>
      </c>
      <c r="AB153" s="2">
        <f t="shared" si="47"/>
        <v>2</v>
      </c>
      <c r="AC153" s="42">
        <v>180</v>
      </c>
      <c r="AD153" s="42">
        <v>4251</v>
      </c>
      <c r="AE153" s="14" t="s">
        <v>129</v>
      </c>
      <c r="AF153" s="8">
        <v>122.285</v>
      </c>
      <c r="AG153" s="8">
        <f t="shared" si="48"/>
        <v>244.57</v>
      </c>
      <c r="AH153" s="8">
        <f t="shared" si="49"/>
        <v>122.4288</v>
      </c>
      <c r="AI153" s="8">
        <f t="shared" si="50"/>
        <v>244.85759999999999</v>
      </c>
      <c r="AJ153" s="8">
        <f t="shared" si="44"/>
        <v>1.0011759414482562</v>
      </c>
      <c r="AK153" s="8"/>
      <c r="AM153" t="s">
        <v>888</v>
      </c>
      <c r="AQ153" s="30" t="s">
        <v>885</v>
      </c>
    </row>
    <row r="154" spans="1:43" x14ac:dyDescent="0.3">
      <c r="A154">
        <v>321</v>
      </c>
      <c r="B154">
        <v>143</v>
      </c>
      <c r="C154" s="2">
        <v>4</v>
      </c>
      <c r="D154" s="30" t="s">
        <v>894</v>
      </c>
      <c r="E154">
        <v>1</v>
      </c>
      <c r="F154" s="2">
        <v>1</v>
      </c>
      <c r="G154" t="s">
        <v>679</v>
      </c>
      <c r="H154">
        <v>1</v>
      </c>
      <c r="I154" s="2">
        <v>1</v>
      </c>
      <c r="J154" t="s">
        <v>680</v>
      </c>
      <c r="K154">
        <v>2</v>
      </c>
      <c r="L154" s="2">
        <v>6</v>
      </c>
      <c r="M154" t="s">
        <v>686</v>
      </c>
      <c r="N154">
        <v>1</v>
      </c>
      <c r="O154" s="2">
        <v>3</v>
      </c>
      <c r="P154" t="str">
        <f>V154</f>
        <v>T-113159_Standard</v>
      </c>
      <c r="Q154">
        <f>X154</f>
        <v>1</v>
      </c>
      <c r="U154" s="1" t="s">
        <v>691</v>
      </c>
      <c r="V154" s="1" t="s">
        <v>692</v>
      </c>
      <c r="W154" s="1" t="s">
        <v>108</v>
      </c>
      <c r="X154" s="1">
        <v>1</v>
      </c>
      <c r="Y154" s="1" t="s">
        <v>877</v>
      </c>
      <c r="Z154" s="42">
        <v>20</v>
      </c>
      <c r="AA154" s="30" t="s">
        <v>131</v>
      </c>
      <c r="AB154" s="2">
        <f t="shared" si="47"/>
        <v>2</v>
      </c>
      <c r="AC154" s="42">
        <v>180</v>
      </c>
      <c r="AD154" s="42">
        <v>4251</v>
      </c>
      <c r="AE154" s="14" t="s">
        <v>129</v>
      </c>
      <c r="AF154" s="8">
        <v>121.884</v>
      </c>
      <c r="AG154" s="8">
        <f t="shared" si="48"/>
        <v>243.768</v>
      </c>
      <c r="AH154" s="8">
        <f t="shared" si="49"/>
        <v>122.4288</v>
      </c>
      <c r="AI154" s="8">
        <f t="shared" si="50"/>
        <v>244.85759999999999</v>
      </c>
      <c r="AJ154" s="8">
        <f t="shared" si="44"/>
        <v>1.0044698237668603</v>
      </c>
      <c r="AK154" s="8"/>
      <c r="AN154" s="30" t="s">
        <v>886</v>
      </c>
      <c r="AQ154" s="30" t="s">
        <v>886</v>
      </c>
    </row>
    <row r="155" spans="1:43" x14ac:dyDescent="0.3">
      <c r="A155">
        <v>330</v>
      </c>
      <c r="B155">
        <v>144</v>
      </c>
      <c r="C155" s="2">
        <v>4</v>
      </c>
      <c r="D155" s="30" t="s">
        <v>894</v>
      </c>
      <c r="E155">
        <v>1</v>
      </c>
      <c r="F155" s="2">
        <v>1</v>
      </c>
      <c r="G155" t="s">
        <v>679</v>
      </c>
      <c r="H155">
        <v>1</v>
      </c>
      <c r="I155" s="2">
        <v>2</v>
      </c>
      <c r="J155" t="s">
        <v>706</v>
      </c>
      <c r="K155">
        <v>2</v>
      </c>
      <c r="L155" s="2">
        <v>1</v>
      </c>
      <c r="M155" t="s">
        <v>707</v>
      </c>
      <c r="N155">
        <v>1</v>
      </c>
      <c r="O155" s="2">
        <v>1</v>
      </c>
      <c r="P155" t="str">
        <f>V155</f>
        <v>T-113217_Standard</v>
      </c>
      <c r="Q155">
        <f>X155</f>
        <v>1</v>
      </c>
      <c r="U155" s="1" t="s">
        <v>708</v>
      </c>
      <c r="V155" s="1" t="s">
        <v>709</v>
      </c>
      <c r="W155" s="1" t="s">
        <v>108</v>
      </c>
      <c r="X155" s="1">
        <v>1</v>
      </c>
      <c r="Y155" s="1" t="s">
        <v>877</v>
      </c>
      <c r="Z155" s="42">
        <v>20</v>
      </c>
      <c r="AA155" s="30" t="s">
        <v>131</v>
      </c>
      <c r="AB155" s="2">
        <f t="shared" si="47"/>
        <v>2</v>
      </c>
      <c r="AC155" s="42">
        <v>180</v>
      </c>
      <c r="AD155" s="42">
        <v>4251</v>
      </c>
      <c r="AE155" s="14" t="s">
        <v>129</v>
      </c>
      <c r="AF155" s="8">
        <v>122.285</v>
      </c>
      <c r="AG155" s="8">
        <f t="shared" si="48"/>
        <v>244.57</v>
      </c>
      <c r="AH155" s="8">
        <f t="shared" si="49"/>
        <v>122.4288</v>
      </c>
      <c r="AI155" s="8">
        <f t="shared" si="50"/>
        <v>244.85759999999999</v>
      </c>
      <c r="AJ155" s="8">
        <f t="shared" si="44"/>
        <v>1.0011759414482562</v>
      </c>
      <c r="AK155" s="8"/>
      <c r="AM155" s="30" t="s">
        <v>888</v>
      </c>
      <c r="AQ155" s="30" t="s">
        <v>888</v>
      </c>
    </row>
    <row r="156" spans="1:43" x14ac:dyDescent="0.3">
      <c r="A156">
        <v>332</v>
      </c>
      <c r="B156">
        <v>145</v>
      </c>
      <c r="C156" s="2">
        <v>4</v>
      </c>
      <c r="D156" s="30" t="s">
        <v>894</v>
      </c>
      <c r="E156">
        <v>1</v>
      </c>
      <c r="F156" s="2">
        <v>1</v>
      </c>
      <c r="G156" t="s">
        <v>679</v>
      </c>
      <c r="H156">
        <v>1</v>
      </c>
      <c r="I156" s="2">
        <v>2</v>
      </c>
      <c r="J156" t="s">
        <v>706</v>
      </c>
      <c r="K156">
        <v>2</v>
      </c>
      <c r="L156" s="2">
        <v>1</v>
      </c>
      <c r="M156" t="s">
        <v>707</v>
      </c>
      <c r="N156">
        <v>1</v>
      </c>
      <c r="O156" s="2">
        <v>3</v>
      </c>
      <c r="P156" t="str">
        <f>V156</f>
        <v>T-113219_Standard</v>
      </c>
      <c r="Q156">
        <f>X156</f>
        <v>1</v>
      </c>
      <c r="U156" s="1" t="s">
        <v>712</v>
      </c>
      <c r="V156" s="1" t="s">
        <v>713</v>
      </c>
      <c r="W156" s="1" t="s">
        <v>108</v>
      </c>
      <c r="X156" s="1">
        <v>1</v>
      </c>
      <c r="Y156" s="1" t="s">
        <v>877</v>
      </c>
      <c r="Z156" s="42">
        <v>20</v>
      </c>
      <c r="AA156" s="30" t="s">
        <v>131</v>
      </c>
      <c r="AB156" s="2">
        <f t="shared" si="47"/>
        <v>2</v>
      </c>
      <c r="AC156" s="42">
        <v>180</v>
      </c>
      <c r="AD156" s="42">
        <v>4251</v>
      </c>
      <c r="AE156" s="14" t="s">
        <v>129</v>
      </c>
      <c r="AF156" s="8">
        <v>121.30500000000001</v>
      </c>
      <c r="AG156" s="8">
        <f t="shared" si="48"/>
        <v>242.61</v>
      </c>
      <c r="AH156" s="8">
        <f t="shared" si="49"/>
        <v>122.4288</v>
      </c>
      <c r="AI156" s="8">
        <f t="shared" si="50"/>
        <v>244.85759999999999</v>
      </c>
      <c r="AJ156" s="8">
        <f t="shared" si="44"/>
        <v>1.0092642512674661</v>
      </c>
      <c r="AK156" s="8"/>
      <c r="AN156" s="30" t="s">
        <v>889</v>
      </c>
      <c r="AQ156" s="30" t="s">
        <v>889</v>
      </c>
    </row>
    <row r="157" spans="1:43" x14ac:dyDescent="0.3">
      <c r="A157">
        <v>346</v>
      </c>
      <c r="B157">
        <v>146</v>
      </c>
      <c r="C157" s="2">
        <v>4</v>
      </c>
      <c r="D157" s="30" t="s">
        <v>894</v>
      </c>
      <c r="E157">
        <v>1</v>
      </c>
      <c r="F157" s="2">
        <v>1</v>
      </c>
      <c r="G157" t="s">
        <v>679</v>
      </c>
      <c r="H157">
        <v>1</v>
      </c>
      <c r="I157" s="2">
        <v>3</v>
      </c>
      <c r="J157" t="s">
        <v>729</v>
      </c>
      <c r="K157">
        <v>6</v>
      </c>
      <c r="L157" s="2">
        <v>1</v>
      </c>
      <c r="M157" t="str">
        <f>V157</f>
        <v>T-113338_Standard</v>
      </c>
      <c r="N157">
        <f>X157</f>
        <v>1</v>
      </c>
      <c r="U157" s="1" t="s">
        <v>21</v>
      </c>
      <c r="V157" s="1" t="s">
        <v>730</v>
      </c>
      <c r="W157" s="1" t="s">
        <v>108</v>
      </c>
      <c r="X157" s="1">
        <v>1</v>
      </c>
      <c r="Y157" s="1" t="s">
        <v>877</v>
      </c>
      <c r="Z157" s="42">
        <v>20</v>
      </c>
      <c r="AA157" s="30" t="s">
        <v>131</v>
      </c>
      <c r="AB157" s="2">
        <f t="shared" si="47"/>
        <v>6</v>
      </c>
      <c r="AC157" s="42">
        <v>220</v>
      </c>
      <c r="AD157" s="42">
        <v>4220</v>
      </c>
      <c r="AE157" s="14" t="s">
        <v>129</v>
      </c>
      <c r="AF157" s="8">
        <v>147.749</v>
      </c>
      <c r="AG157" s="8">
        <f t="shared" si="48"/>
        <v>886.49399999999991</v>
      </c>
      <c r="AH157" s="8">
        <f t="shared" si="49"/>
        <v>148.54400000000001</v>
      </c>
      <c r="AI157" s="8">
        <f t="shared" si="50"/>
        <v>891.26400000000012</v>
      </c>
      <c r="AJ157" s="8">
        <f t="shared" si="44"/>
        <v>1.0053807470778147</v>
      </c>
      <c r="AK157" s="8"/>
      <c r="AM157" t="s">
        <v>898</v>
      </c>
      <c r="AN157" t="s">
        <v>645</v>
      </c>
      <c r="AQ157" s="30" t="s">
        <v>890</v>
      </c>
    </row>
    <row r="158" spans="1:43" x14ac:dyDescent="0.3">
      <c r="A158">
        <v>348</v>
      </c>
      <c r="B158">
        <v>147</v>
      </c>
      <c r="C158" s="2">
        <v>4</v>
      </c>
      <c r="D158" s="30" t="s">
        <v>894</v>
      </c>
      <c r="E158">
        <v>1</v>
      </c>
      <c r="F158" s="2">
        <v>1</v>
      </c>
      <c r="G158" t="s">
        <v>679</v>
      </c>
      <c r="H158">
        <v>1</v>
      </c>
      <c r="I158" s="2">
        <v>3</v>
      </c>
      <c r="J158" t="s">
        <v>729</v>
      </c>
      <c r="K158">
        <v>6</v>
      </c>
      <c r="L158" s="2">
        <v>3</v>
      </c>
      <c r="M158" t="str">
        <f>V158</f>
        <v>T-113329_Standard</v>
      </c>
      <c r="N158">
        <f>X158</f>
        <v>1</v>
      </c>
      <c r="U158" s="1" t="s">
        <v>23</v>
      </c>
      <c r="V158" s="1" t="s">
        <v>732</v>
      </c>
      <c r="W158" s="1" t="s">
        <v>108</v>
      </c>
      <c r="X158" s="1">
        <v>1</v>
      </c>
      <c r="Y158" s="1" t="s">
        <v>877</v>
      </c>
      <c r="Z158" s="42">
        <v>20</v>
      </c>
      <c r="AA158" s="30" t="s">
        <v>131</v>
      </c>
      <c r="AB158" s="2">
        <f t="shared" si="47"/>
        <v>6</v>
      </c>
      <c r="AC158" s="42">
        <v>220</v>
      </c>
      <c r="AD158" s="42">
        <v>4220</v>
      </c>
      <c r="AE158" s="14" t="s">
        <v>129</v>
      </c>
      <c r="AF158" s="8">
        <v>147.84</v>
      </c>
      <c r="AG158" s="8">
        <f t="shared" si="48"/>
        <v>887.04</v>
      </c>
      <c r="AH158" s="8">
        <f t="shared" si="49"/>
        <v>148.54400000000001</v>
      </c>
      <c r="AI158" s="8">
        <f t="shared" si="50"/>
        <v>891.26400000000012</v>
      </c>
      <c r="AJ158" s="8">
        <f t="shared" si="44"/>
        <v>1.004761904761905</v>
      </c>
      <c r="AK158" s="8"/>
      <c r="AM158" t="s">
        <v>898</v>
      </c>
      <c r="AQ158" s="30" t="s">
        <v>891</v>
      </c>
    </row>
    <row r="159" spans="1:43" x14ac:dyDescent="0.3">
      <c r="A159">
        <v>522</v>
      </c>
      <c r="B159">
        <v>148</v>
      </c>
      <c r="C159" s="2">
        <v>5</v>
      </c>
      <c r="D159" s="30" t="s">
        <v>1040</v>
      </c>
      <c r="E159">
        <v>1</v>
      </c>
      <c r="F159" s="2">
        <v>1</v>
      </c>
      <c r="G159" t="s">
        <v>901</v>
      </c>
      <c r="H159">
        <v>3</v>
      </c>
      <c r="I159" s="2">
        <v>3</v>
      </c>
      <c r="J159" t="s">
        <v>982</v>
      </c>
      <c r="K159">
        <v>4</v>
      </c>
      <c r="L159" s="2">
        <v>3</v>
      </c>
      <c r="M159" t="s">
        <v>1015</v>
      </c>
      <c r="N159">
        <v>1</v>
      </c>
      <c r="O159" s="2">
        <v>3</v>
      </c>
      <c r="P159" t="str">
        <f>V159</f>
        <v>T-112689_Standard</v>
      </c>
      <c r="Q159">
        <f>X159</f>
        <v>4</v>
      </c>
      <c r="U159" s="12" t="s">
        <v>1019</v>
      </c>
      <c r="V159" s="12" t="s">
        <v>1020</v>
      </c>
      <c r="W159" s="12" t="s">
        <v>108</v>
      </c>
      <c r="X159" s="12">
        <v>4</v>
      </c>
      <c r="Y159" s="12" t="s">
        <v>661</v>
      </c>
      <c r="Z159" s="42">
        <v>20</v>
      </c>
      <c r="AA159" s="30" t="s">
        <v>131</v>
      </c>
      <c r="AB159" s="2">
        <f t="shared" si="47"/>
        <v>48</v>
      </c>
      <c r="AC159" s="40">
        <v>20</v>
      </c>
      <c r="AD159" s="40">
        <v>25</v>
      </c>
      <c r="AE159" s="32" t="s">
        <v>129</v>
      </c>
      <c r="AF159" s="8">
        <v>4.5999999999999999E-2</v>
      </c>
      <c r="AG159" s="8">
        <f t="shared" si="48"/>
        <v>2.2080000000000002</v>
      </c>
      <c r="AH159" s="8">
        <f>2.46*AD159/1000</f>
        <v>6.1499999999999999E-2</v>
      </c>
      <c r="AI159" s="8">
        <f t="shared" si="50"/>
        <v>2.952</v>
      </c>
      <c r="AJ159" s="8">
        <f t="shared" si="44"/>
        <v>1.3369565217391304</v>
      </c>
      <c r="AK159" s="8"/>
      <c r="AP159" s="30" t="s">
        <v>657</v>
      </c>
      <c r="AQ159" s="30" t="s">
        <v>993</v>
      </c>
    </row>
    <row r="160" spans="1:43" x14ac:dyDescent="0.3">
      <c r="A160">
        <v>509</v>
      </c>
      <c r="B160">
        <v>149</v>
      </c>
      <c r="C160" s="2">
        <v>5</v>
      </c>
      <c r="D160" s="30" t="s">
        <v>1040</v>
      </c>
      <c r="E160">
        <v>1</v>
      </c>
      <c r="F160" s="2">
        <v>1</v>
      </c>
      <c r="G160" t="s">
        <v>901</v>
      </c>
      <c r="H160">
        <v>3</v>
      </c>
      <c r="I160" s="2">
        <v>3</v>
      </c>
      <c r="J160" t="s">
        <v>982</v>
      </c>
      <c r="K160">
        <v>4</v>
      </c>
      <c r="L160" s="2">
        <v>1</v>
      </c>
      <c r="M160" t="s">
        <v>983</v>
      </c>
      <c r="N160">
        <v>1</v>
      </c>
      <c r="O160" s="2">
        <v>2</v>
      </c>
      <c r="P160" t="str">
        <f>V160</f>
        <v>T-112688_Standard</v>
      </c>
      <c r="Q160">
        <f>X160</f>
        <v>1</v>
      </c>
      <c r="U160" s="12" t="s">
        <v>988</v>
      </c>
      <c r="V160" s="12" t="s">
        <v>989</v>
      </c>
      <c r="W160" s="12" t="s">
        <v>108</v>
      </c>
      <c r="X160" s="12">
        <v>1</v>
      </c>
      <c r="Y160" s="12" t="s">
        <v>661</v>
      </c>
      <c r="Z160" s="42">
        <v>20</v>
      </c>
      <c r="AA160" s="30" t="s">
        <v>131</v>
      </c>
      <c r="AB160" s="2">
        <f t="shared" si="47"/>
        <v>12</v>
      </c>
      <c r="AC160" s="40">
        <v>20</v>
      </c>
      <c r="AD160" s="40">
        <v>1288</v>
      </c>
      <c r="AE160" s="32" t="s">
        <v>129</v>
      </c>
      <c r="AF160" s="8">
        <v>3.2370000000000001</v>
      </c>
      <c r="AG160" s="8">
        <f t="shared" si="48"/>
        <v>38.844000000000001</v>
      </c>
      <c r="AH160" s="8">
        <f>2.46*AD160/1000</f>
        <v>3.1684800000000002</v>
      </c>
      <c r="AI160" s="8">
        <f t="shared" si="50"/>
        <v>38.02176</v>
      </c>
      <c r="AJ160" s="8">
        <f t="shared" si="44"/>
        <v>0.97883225208526414</v>
      </c>
      <c r="AK160" s="8"/>
      <c r="AP160" s="30" t="s">
        <v>657</v>
      </c>
      <c r="AQ160" s="30" t="s">
        <v>987</v>
      </c>
    </row>
    <row r="161" spans="1:43" x14ac:dyDescent="0.3">
      <c r="B161">
        <v>150</v>
      </c>
      <c r="D161" s="30"/>
      <c r="U161" s="12"/>
      <c r="V161" s="12"/>
      <c r="W161" s="12"/>
      <c r="X161" s="12"/>
      <c r="Y161" s="12"/>
      <c r="AA161" s="1"/>
      <c r="AE161" s="32"/>
      <c r="AF161" s="8"/>
      <c r="AG161" s="8"/>
      <c r="AH161" s="8"/>
      <c r="AI161" s="8"/>
      <c r="AJ161" s="8"/>
      <c r="AK161" s="8"/>
      <c r="AP161" s="30"/>
      <c r="AQ161" s="1"/>
    </row>
    <row r="162" spans="1:43" x14ac:dyDescent="0.3">
      <c r="B162">
        <v>151</v>
      </c>
      <c r="D162" s="30"/>
      <c r="U162" s="12"/>
      <c r="V162" s="12"/>
      <c r="W162" s="12"/>
      <c r="X162" s="12"/>
      <c r="Y162" s="12"/>
      <c r="AA162" s="1"/>
      <c r="AE162" s="32"/>
      <c r="AF162" s="8"/>
      <c r="AG162" s="8">
        <f>SUM(AG2:AG161)</f>
        <v>71107.729000000079</v>
      </c>
      <c r="AH162" s="8"/>
      <c r="AI162" s="8">
        <f>SUM(AI2:AI161)</f>
        <v>32679.281567999969</v>
      </c>
      <c r="AJ162" s="8"/>
      <c r="AK162" s="8"/>
      <c r="AP162" s="30"/>
      <c r="AQ162" s="1"/>
    </row>
    <row r="163" spans="1:43" x14ac:dyDescent="0.3">
      <c r="B163">
        <v>152</v>
      </c>
      <c r="D163" s="30"/>
      <c r="U163" s="12"/>
      <c r="V163" s="12"/>
      <c r="W163" s="12"/>
      <c r="X163" s="12"/>
      <c r="Y163" s="12"/>
      <c r="AA163" s="1"/>
      <c r="AE163" s="32"/>
      <c r="AF163" s="8"/>
      <c r="AG163" s="8"/>
      <c r="AH163" s="8"/>
      <c r="AI163" s="8"/>
      <c r="AJ163" s="8"/>
      <c r="AK163" s="8"/>
      <c r="AP163" s="30"/>
      <c r="AQ163" s="1"/>
    </row>
    <row r="164" spans="1:43" x14ac:dyDescent="0.3">
      <c r="B164">
        <v>153</v>
      </c>
      <c r="D164" s="30"/>
      <c r="U164" s="12"/>
      <c r="V164" s="12"/>
      <c r="W164" s="12"/>
      <c r="X164" s="12"/>
      <c r="Y164" s="12"/>
      <c r="AA164" s="1"/>
      <c r="AE164" s="32"/>
      <c r="AF164" s="8"/>
      <c r="AG164" s="8"/>
      <c r="AH164" s="8"/>
      <c r="AI164" s="8"/>
      <c r="AJ164" s="8"/>
      <c r="AK164" s="8"/>
      <c r="AP164" s="30"/>
      <c r="AQ164" s="1"/>
    </row>
    <row r="165" spans="1:43" x14ac:dyDescent="0.3">
      <c r="B165">
        <v>154</v>
      </c>
      <c r="D165" s="30"/>
      <c r="U165" s="12"/>
      <c r="V165" s="12"/>
      <c r="W165" s="12"/>
      <c r="X165" s="12"/>
      <c r="Y165" s="12"/>
      <c r="AA165" s="1"/>
      <c r="AE165" s="32"/>
      <c r="AF165" s="8"/>
      <c r="AG165" s="8"/>
      <c r="AH165" s="8"/>
      <c r="AI165" s="8"/>
      <c r="AJ165" s="8"/>
      <c r="AK165" s="8"/>
      <c r="AP165" s="30"/>
      <c r="AQ165" s="1"/>
    </row>
    <row r="166" spans="1:43" x14ac:dyDescent="0.3">
      <c r="B166">
        <v>155</v>
      </c>
      <c r="D166" s="30"/>
      <c r="U166" s="12"/>
      <c r="V166" s="12"/>
      <c r="W166" s="12"/>
      <c r="X166" s="12"/>
      <c r="Y166" s="12"/>
      <c r="AA166" s="1"/>
      <c r="AE166" s="32"/>
      <c r="AF166" s="8"/>
      <c r="AG166" s="8"/>
      <c r="AH166" s="8"/>
      <c r="AI166" s="8"/>
      <c r="AJ166" s="8"/>
      <c r="AK166" s="8"/>
      <c r="AP166" s="30"/>
      <c r="AQ166" s="1"/>
    </row>
    <row r="167" spans="1:43" x14ac:dyDescent="0.3">
      <c r="B167">
        <v>156</v>
      </c>
      <c r="D167" s="30"/>
      <c r="U167" s="12"/>
      <c r="V167" s="12"/>
      <c r="W167" s="12"/>
      <c r="X167" s="12"/>
      <c r="Y167" s="12"/>
      <c r="AA167" s="1"/>
      <c r="AE167" s="32"/>
      <c r="AF167" s="8"/>
      <c r="AG167" s="8"/>
      <c r="AH167" s="8"/>
      <c r="AI167" s="8"/>
      <c r="AJ167" s="8"/>
      <c r="AK167" s="8"/>
      <c r="AP167" s="30"/>
      <c r="AQ167" s="1"/>
    </row>
    <row r="168" spans="1:43" x14ac:dyDescent="0.3">
      <c r="B168">
        <v>157</v>
      </c>
      <c r="D168" s="30"/>
      <c r="U168" s="12"/>
      <c r="V168" s="12"/>
      <c r="W168" s="12"/>
      <c r="X168" s="12"/>
      <c r="Y168" s="12"/>
      <c r="AA168" s="1"/>
      <c r="AE168" s="32"/>
      <c r="AF168" s="8"/>
      <c r="AG168" s="8"/>
      <c r="AH168" s="8"/>
      <c r="AI168" s="8"/>
      <c r="AJ168" s="8"/>
      <c r="AK168" s="8"/>
      <c r="AP168" s="30"/>
      <c r="AQ168" s="1"/>
    </row>
    <row r="169" spans="1:43" x14ac:dyDescent="0.3">
      <c r="A169">
        <v>533</v>
      </c>
      <c r="B169">
        <v>158</v>
      </c>
      <c r="C169" s="2">
        <v>5</v>
      </c>
      <c r="D169" s="30" t="s">
        <v>1040</v>
      </c>
      <c r="E169">
        <v>1</v>
      </c>
      <c r="F169" s="2">
        <v>7</v>
      </c>
      <c r="G169" t="str">
        <f>V169</f>
        <v>T-112785_Standard</v>
      </c>
      <c r="H169">
        <f>X169</f>
        <v>6</v>
      </c>
      <c r="U169" s="12" t="s">
        <v>348</v>
      </c>
      <c r="V169" s="12" t="s">
        <v>1032</v>
      </c>
      <c r="W169" s="12" t="s">
        <v>108</v>
      </c>
      <c r="X169" s="12">
        <v>6</v>
      </c>
      <c r="Y169" s="12" t="s">
        <v>1033</v>
      </c>
      <c r="AA169" t="s">
        <v>1033</v>
      </c>
      <c r="AB169" s="2">
        <f>PRODUCT(E169,H169,K169,N169,Q169)</f>
        <v>6</v>
      </c>
      <c r="AD169" s="40">
        <v>500</v>
      </c>
      <c r="AE169" s="33" t="s">
        <v>130</v>
      </c>
      <c r="AF169" s="8">
        <v>4.4669999999999996</v>
      </c>
      <c r="AG169" s="8">
        <f>AF169*AB169</f>
        <v>26.802</v>
      </c>
      <c r="AH169" s="8">
        <f>8.8*AD169/1000</f>
        <v>4.4000000000000004</v>
      </c>
      <c r="AI169" s="8">
        <f>AH169*AB169</f>
        <v>26.400000000000002</v>
      </c>
      <c r="AJ169" s="8">
        <f t="shared" ref="AJ169:AJ235" si="51">AI169/AG169</f>
        <v>0.98500111931945389</v>
      </c>
      <c r="AK169" s="8"/>
    </row>
    <row r="170" spans="1:43" x14ac:dyDescent="0.3">
      <c r="D170" s="30"/>
      <c r="U170" s="12"/>
      <c r="V170" s="12"/>
      <c r="W170" s="12"/>
      <c r="X170" s="12"/>
      <c r="Y170" s="12"/>
      <c r="AE170" s="33"/>
      <c r="AF170" s="8"/>
      <c r="AG170" s="8"/>
      <c r="AH170" s="8"/>
      <c r="AI170" s="8"/>
      <c r="AJ170" s="8"/>
      <c r="AK170" s="8"/>
    </row>
    <row r="171" spans="1:43" x14ac:dyDescent="0.3">
      <c r="A171">
        <v>449</v>
      </c>
      <c r="B171">
        <v>159</v>
      </c>
      <c r="C171" s="2">
        <v>5</v>
      </c>
      <c r="D171" s="30" t="s">
        <v>1040</v>
      </c>
      <c r="E171">
        <v>1</v>
      </c>
      <c r="F171" s="2">
        <v>1</v>
      </c>
      <c r="G171" t="s">
        <v>901</v>
      </c>
      <c r="H171">
        <v>3</v>
      </c>
      <c r="I171" s="2">
        <v>1</v>
      </c>
      <c r="J171" t="s">
        <v>902</v>
      </c>
      <c r="K171">
        <v>1</v>
      </c>
      <c r="L171" s="2">
        <v>1</v>
      </c>
      <c r="M171" t="s">
        <v>903</v>
      </c>
      <c r="N171">
        <v>1</v>
      </c>
      <c r="O171" s="2">
        <v>5</v>
      </c>
      <c r="P171" t="str">
        <f>V171</f>
        <v>T-112479_Standard</v>
      </c>
      <c r="Q171">
        <f>X171</f>
        <v>1</v>
      </c>
      <c r="U171" s="12" t="s">
        <v>912</v>
      </c>
      <c r="V171" s="12" t="s">
        <v>913</v>
      </c>
      <c r="W171" s="12" t="s">
        <v>108</v>
      </c>
      <c r="X171" s="12">
        <v>1</v>
      </c>
      <c r="Y171" s="12" t="s">
        <v>914</v>
      </c>
      <c r="Z171" s="40">
        <v>4</v>
      </c>
      <c r="AA171" s="17" t="s">
        <v>131</v>
      </c>
      <c r="AB171" s="2">
        <f>PRODUCT(E171,H171,K171,N171,Q171)</f>
        <v>3</v>
      </c>
      <c r="AC171" s="40">
        <v>40</v>
      </c>
      <c r="AD171" s="40">
        <v>4174</v>
      </c>
      <c r="AE171" s="33" t="s">
        <v>130</v>
      </c>
      <c r="AF171" s="8">
        <v>5.343</v>
      </c>
      <c r="AG171" s="8">
        <f>AF171*AB171</f>
        <v>16.029</v>
      </c>
      <c r="AH171" s="8">
        <f>Z171*AC171*AD171*8/1000000</f>
        <v>5.3427199999999999</v>
      </c>
      <c r="AI171" s="8">
        <f>AH171*AB171</f>
        <v>16.02816</v>
      </c>
      <c r="AJ171" s="8">
        <f t="shared" si="51"/>
        <v>0.99994759498409136</v>
      </c>
      <c r="AK171" s="8"/>
    </row>
    <row r="172" spans="1:43" x14ac:dyDescent="0.3">
      <c r="D172" s="30"/>
      <c r="U172" s="12"/>
      <c r="V172" s="12"/>
      <c r="W172" s="12"/>
      <c r="X172" s="12"/>
      <c r="Y172" s="12"/>
      <c r="AA172" s="17"/>
      <c r="AE172" s="33"/>
      <c r="AF172" s="8"/>
      <c r="AG172" s="8"/>
      <c r="AH172" s="8"/>
      <c r="AI172" s="8"/>
      <c r="AJ172" s="8"/>
      <c r="AK172" s="8"/>
    </row>
    <row r="173" spans="1:43" x14ac:dyDescent="0.3">
      <c r="A173">
        <v>529</v>
      </c>
      <c r="B173">
        <v>160</v>
      </c>
      <c r="C173" s="2">
        <v>5</v>
      </c>
      <c r="D173" s="30" t="s">
        <v>1040</v>
      </c>
      <c r="E173">
        <v>1</v>
      </c>
      <c r="F173" s="2">
        <v>3</v>
      </c>
      <c r="G173" t="str">
        <f>V173</f>
        <v>T-112491_Standard</v>
      </c>
      <c r="H173">
        <f>X173</f>
        <v>24</v>
      </c>
      <c r="U173" s="12" t="s">
        <v>326</v>
      </c>
      <c r="V173" s="12" t="s">
        <v>1028</v>
      </c>
      <c r="W173" s="12" t="s">
        <v>108</v>
      </c>
      <c r="X173" s="12">
        <v>24</v>
      </c>
      <c r="Y173" s="12" t="s">
        <v>606</v>
      </c>
      <c r="Z173" s="40">
        <v>5</v>
      </c>
      <c r="AA173" s="17" t="s">
        <v>131</v>
      </c>
      <c r="AB173" s="2">
        <f t="shared" ref="AB173:AB183" si="52">PRODUCT(E173,H173,K173,N173,Q173)</f>
        <v>24</v>
      </c>
      <c r="AC173" s="40">
        <v>50</v>
      </c>
      <c r="AD173" s="40">
        <v>110</v>
      </c>
      <c r="AE173" s="33" t="s">
        <v>130</v>
      </c>
      <c r="AF173" s="8">
        <v>0.19800000000000001</v>
      </c>
      <c r="AG173" s="8">
        <f t="shared" ref="AG173:AG183" si="53">AF173*AB173</f>
        <v>4.7520000000000007</v>
      </c>
      <c r="AH173" s="8">
        <f t="shared" ref="AH173:AH183" si="54">Z173*AC173*AD173*8/1000000</f>
        <v>0.22</v>
      </c>
      <c r="AI173" s="8">
        <f t="shared" ref="AI173:AI183" si="55">AH173*AB173</f>
        <v>5.28</v>
      </c>
      <c r="AJ173" s="8">
        <f t="shared" si="51"/>
        <v>1.1111111111111109</v>
      </c>
      <c r="AK173" s="8"/>
    </row>
    <row r="174" spans="1:43" x14ac:dyDescent="0.3">
      <c r="A174">
        <v>451</v>
      </c>
      <c r="B174">
        <v>161</v>
      </c>
      <c r="C174" s="2">
        <v>5</v>
      </c>
      <c r="D174" s="30" t="s">
        <v>1040</v>
      </c>
      <c r="E174">
        <v>1</v>
      </c>
      <c r="F174" s="2">
        <v>1</v>
      </c>
      <c r="G174" t="s">
        <v>901</v>
      </c>
      <c r="H174">
        <v>3</v>
      </c>
      <c r="I174" s="2">
        <v>1</v>
      </c>
      <c r="J174" t="s">
        <v>902</v>
      </c>
      <c r="K174">
        <v>1</v>
      </c>
      <c r="L174" s="2">
        <v>1</v>
      </c>
      <c r="M174" t="s">
        <v>903</v>
      </c>
      <c r="N174">
        <v>1</v>
      </c>
      <c r="O174" s="2">
        <v>7</v>
      </c>
      <c r="P174" t="str">
        <f t="shared" ref="P174:P181" si="56">V174</f>
        <v>T-112489_Standard</v>
      </c>
      <c r="Q174">
        <f t="shared" ref="Q174:Q181" si="57">X174</f>
        <v>14</v>
      </c>
      <c r="U174" s="12" t="s">
        <v>917</v>
      </c>
      <c r="V174" s="12" t="s">
        <v>918</v>
      </c>
      <c r="W174" s="12" t="s">
        <v>108</v>
      </c>
      <c r="X174" s="12">
        <v>14</v>
      </c>
      <c r="Y174" s="12" t="s">
        <v>606</v>
      </c>
      <c r="Z174" s="40">
        <v>5</v>
      </c>
      <c r="AA174" s="17" t="s">
        <v>131</v>
      </c>
      <c r="AB174" s="2">
        <f t="shared" si="52"/>
        <v>42</v>
      </c>
      <c r="AC174" s="40">
        <v>110</v>
      </c>
      <c r="AD174" s="40">
        <v>217</v>
      </c>
      <c r="AE174" s="33" t="s">
        <v>130</v>
      </c>
      <c r="AF174" s="8">
        <v>0.95899999999999996</v>
      </c>
      <c r="AG174" s="8">
        <f t="shared" si="53"/>
        <v>40.277999999999999</v>
      </c>
      <c r="AH174" s="8">
        <f t="shared" si="54"/>
        <v>0.95479999999999998</v>
      </c>
      <c r="AI174" s="8">
        <f t="shared" si="55"/>
        <v>40.101599999999998</v>
      </c>
      <c r="AJ174" s="8">
        <f t="shared" si="51"/>
        <v>0.99562043795620436</v>
      </c>
      <c r="AK174" s="8"/>
      <c r="AL174">
        <v>1</v>
      </c>
    </row>
    <row r="175" spans="1:43" x14ac:dyDescent="0.3">
      <c r="A175">
        <v>461</v>
      </c>
      <c r="B175">
        <v>162</v>
      </c>
      <c r="C175" s="2">
        <v>5</v>
      </c>
      <c r="D175" s="30" t="s">
        <v>1040</v>
      </c>
      <c r="E175">
        <v>1</v>
      </c>
      <c r="F175" s="2">
        <v>1</v>
      </c>
      <c r="G175" t="s">
        <v>901</v>
      </c>
      <c r="H175">
        <v>3</v>
      </c>
      <c r="I175" s="2">
        <v>1</v>
      </c>
      <c r="J175" t="s">
        <v>902</v>
      </c>
      <c r="K175">
        <v>1</v>
      </c>
      <c r="L175" s="2">
        <v>2</v>
      </c>
      <c r="M175" t="s">
        <v>927</v>
      </c>
      <c r="N175">
        <v>1</v>
      </c>
      <c r="O175" s="2">
        <v>6</v>
      </c>
      <c r="P175" t="str">
        <f t="shared" si="56"/>
        <v>T-112489_Standard</v>
      </c>
      <c r="Q175">
        <f t="shared" si="57"/>
        <v>16</v>
      </c>
      <c r="U175" s="12" t="s">
        <v>934</v>
      </c>
      <c r="V175" s="12" t="s">
        <v>918</v>
      </c>
      <c r="W175" s="12" t="s">
        <v>108</v>
      </c>
      <c r="X175" s="12">
        <v>16</v>
      </c>
      <c r="Y175" s="12" t="s">
        <v>606</v>
      </c>
      <c r="Z175" s="40">
        <v>5</v>
      </c>
      <c r="AA175" s="17" t="s">
        <v>131</v>
      </c>
      <c r="AB175" s="2">
        <f t="shared" si="52"/>
        <v>48</v>
      </c>
      <c r="AC175" s="40">
        <v>110</v>
      </c>
      <c r="AD175" s="40">
        <v>217</v>
      </c>
      <c r="AE175" s="33" t="s">
        <v>130</v>
      </c>
      <c r="AF175" s="8">
        <v>0.95899999999999996</v>
      </c>
      <c r="AG175" s="8">
        <f t="shared" si="53"/>
        <v>46.031999999999996</v>
      </c>
      <c r="AH175" s="8">
        <f t="shared" si="54"/>
        <v>0.95479999999999998</v>
      </c>
      <c r="AI175" s="8">
        <f t="shared" si="55"/>
        <v>45.830399999999997</v>
      </c>
      <c r="AJ175" s="8">
        <f t="shared" si="51"/>
        <v>0.99562043795620436</v>
      </c>
      <c r="AK175" s="8"/>
      <c r="AL175">
        <v>1</v>
      </c>
    </row>
    <row r="176" spans="1:43" x14ac:dyDescent="0.3">
      <c r="A176">
        <v>464</v>
      </c>
      <c r="B176">
        <v>163</v>
      </c>
      <c r="C176" s="2">
        <v>5</v>
      </c>
      <c r="D176" s="30" t="s">
        <v>1040</v>
      </c>
      <c r="E176">
        <v>1</v>
      </c>
      <c r="F176" s="2">
        <v>1</v>
      </c>
      <c r="G176" t="s">
        <v>901</v>
      </c>
      <c r="H176">
        <v>3</v>
      </c>
      <c r="I176" s="2">
        <v>1</v>
      </c>
      <c r="J176" t="s">
        <v>902</v>
      </c>
      <c r="K176">
        <v>1</v>
      </c>
      <c r="L176" s="2">
        <v>2</v>
      </c>
      <c r="M176" t="s">
        <v>927</v>
      </c>
      <c r="N176">
        <v>1</v>
      </c>
      <c r="O176" s="2">
        <v>9</v>
      </c>
      <c r="P176" t="str">
        <f t="shared" si="56"/>
        <v>T-112490_Standard</v>
      </c>
      <c r="Q176">
        <f t="shared" si="57"/>
        <v>5</v>
      </c>
      <c r="U176" s="12" t="s">
        <v>937</v>
      </c>
      <c r="V176" s="12" t="s">
        <v>938</v>
      </c>
      <c r="W176" s="12" t="s">
        <v>108</v>
      </c>
      <c r="X176" s="12">
        <v>5</v>
      </c>
      <c r="Y176" s="12" t="s">
        <v>606</v>
      </c>
      <c r="Z176" s="40">
        <v>5</v>
      </c>
      <c r="AA176" s="17" t="s">
        <v>131</v>
      </c>
      <c r="AB176" s="2">
        <f t="shared" si="52"/>
        <v>15</v>
      </c>
      <c r="AC176" s="40">
        <v>110</v>
      </c>
      <c r="AD176" s="40">
        <v>600</v>
      </c>
      <c r="AE176" s="33" t="s">
        <v>130</v>
      </c>
      <c r="AF176" s="8">
        <v>2.6339999999999999</v>
      </c>
      <c r="AG176" s="8">
        <f t="shared" si="53"/>
        <v>39.51</v>
      </c>
      <c r="AH176" s="8">
        <f t="shared" si="54"/>
        <v>2.64</v>
      </c>
      <c r="AI176" s="8">
        <f t="shared" si="55"/>
        <v>39.6</v>
      </c>
      <c r="AJ176" s="8">
        <f t="shared" si="51"/>
        <v>1.0022779043280183</v>
      </c>
      <c r="AK176" s="8"/>
      <c r="AL176">
        <v>1</v>
      </c>
    </row>
    <row r="177" spans="1:38" x14ac:dyDescent="0.3">
      <c r="A177">
        <v>468</v>
      </c>
      <c r="B177">
        <v>164</v>
      </c>
      <c r="C177" s="2">
        <v>5</v>
      </c>
      <c r="D177" s="30" t="s">
        <v>1040</v>
      </c>
      <c r="E177">
        <v>1</v>
      </c>
      <c r="F177" s="2">
        <v>1</v>
      </c>
      <c r="G177" t="s">
        <v>901</v>
      </c>
      <c r="H177">
        <v>3</v>
      </c>
      <c r="I177" s="2">
        <v>1</v>
      </c>
      <c r="J177" t="s">
        <v>902</v>
      </c>
      <c r="K177">
        <v>1</v>
      </c>
      <c r="L177" s="2">
        <v>2</v>
      </c>
      <c r="M177" t="s">
        <v>927</v>
      </c>
      <c r="N177">
        <v>1</v>
      </c>
      <c r="O177" s="2">
        <v>13</v>
      </c>
      <c r="P177" t="str">
        <f t="shared" si="56"/>
        <v>T-115071_Standard</v>
      </c>
      <c r="Q177">
        <f t="shared" si="57"/>
        <v>5</v>
      </c>
      <c r="U177" s="12" t="s">
        <v>944</v>
      </c>
      <c r="V177" s="12" t="s">
        <v>945</v>
      </c>
      <c r="W177" s="12" t="s">
        <v>108</v>
      </c>
      <c r="X177" s="12">
        <v>5</v>
      </c>
      <c r="Y177" s="12" t="s">
        <v>606</v>
      </c>
      <c r="Z177" s="40">
        <v>5</v>
      </c>
      <c r="AA177" s="17" t="s">
        <v>131</v>
      </c>
      <c r="AB177" s="2">
        <f t="shared" si="52"/>
        <v>15</v>
      </c>
      <c r="AC177" s="40">
        <v>110</v>
      </c>
      <c r="AD177" s="40">
        <v>600</v>
      </c>
      <c r="AE177" s="33" t="s">
        <v>130</v>
      </c>
      <c r="AF177" s="8">
        <v>2.6520000000000001</v>
      </c>
      <c r="AG177" s="8">
        <f t="shared" si="53"/>
        <v>39.78</v>
      </c>
      <c r="AH177" s="8">
        <f t="shared" si="54"/>
        <v>2.64</v>
      </c>
      <c r="AI177" s="8">
        <f t="shared" si="55"/>
        <v>39.6</v>
      </c>
      <c r="AJ177" s="8">
        <f t="shared" si="51"/>
        <v>0.99547511312217196</v>
      </c>
      <c r="AK177" s="8"/>
      <c r="AL177">
        <v>1</v>
      </c>
    </row>
    <row r="178" spans="1:38" x14ac:dyDescent="0.3">
      <c r="A178">
        <v>450</v>
      </c>
      <c r="B178">
        <v>165</v>
      </c>
      <c r="C178" s="2">
        <v>5</v>
      </c>
      <c r="D178" s="30" t="s">
        <v>1040</v>
      </c>
      <c r="E178">
        <v>1</v>
      </c>
      <c r="F178" s="2">
        <v>1</v>
      </c>
      <c r="G178" t="s">
        <v>901</v>
      </c>
      <c r="H178">
        <v>3</v>
      </c>
      <c r="I178" s="2">
        <v>1</v>
      </c>
      <c r="J178" t="s">
        <v>902</v>
      </c>
      <c r="K178">
        <v>1</v>
      </c>
      <c r="L178" s="2">
        <v>1</v>
      </c>
      <c r="M178" t="s">
        <v>903</v>
      </c>
      <c r="N178">
        <v>1</v>
      </c>
      <c r="O178" s="2">
        <v>6</v>
      </c>
      <c r="P178" t="str">
        <f t="shared" si="56"/>
        <v>T-112485_Standard</v>
      </c>
      <c r="Q178">
        <f t="shared" si="57"/>
        <v>4</v>
      </c>
      <c r="U178" s="12" t="s">
        <v>915</v>
      </c>
      <c r="V178" s="12" t="s">
        <v>916</v>
      </c>
      <c r="W178" s="12" t="s">
        <v>108</v>
      </c>
      <c r="X178" s="12">
        <v>4</v>
      </c>
      <c r="Y178" s="12" t="s">
        <v>606</v>
      </c>
      <c r="Z178" s="40">
        <v>5</v>
      </c>
      <c r="AA178" s="17" t="s">
        <v>131</v>
      </c>
      <c r="AB178" s="2">
        <f t="shared" si="52"/>
        <v>12</v>
      </c>
      <c r="AC178" s="40">
        <v>110</v>
      </c>
      <c r="AD178" s="40">
        <v>1380</v>
      </c>
      <c r="AE178" s="33" t="s">
        <v>130</v>
      </c>
      <c r="AF178" s="8">
        <v>5.8330000000000002</v>
      </c>
      <c r="AG178" s="8">
        <f t="shared" si="53"/>
        <v>69.996000000000009</v>
      </c>
      <c r="AH178" s="8">
        <f t="shared" si="54"/>
        <v>6.0720000000000001</v>
      </c>
      <c r="AI178" s="8">
        <f t="shared" si="55"/>
        <v>72.864000000000004</v>
      </c>
      <c r="AJ178" s="8">
        <f t="shared" si="51"/>
        <v>1.0409737699297101</v>
      </c>
      <c r="AK178" s="8"/>
      <c r="AL178">
        <v>1</v>
      </c>
    </row>
    <row r="179" spans="1:38" x14ac:dyDescent="0.3">
      <c r="A179">
        <v>460</v>
      </c>
      <c r="B179">
        <v>166</v>
      </c>
      <c r="C179" s="2">
        <v>5</v>
      </c>
      <c r="D179" s="30" t="s">
        <v>1040</v>
      </c>
      <c r="E179">
        <v>1</v>
      </c>
      <c r="F179" s="2">
        <v>1</v>
      </c>
      <c r="G179" t="s">
        <v>901</v>
      </c>
      <c r="H179">
        <v>3</v>
      </c>
      <c r="I179" s="2">
        <v>1</v>
      </c>
      <c r="J179" t="s">
        <v>902</v>
      </c>
      <c r="K179">
        <v>1</v>
      </c>
      <c r="L179" s="2">
        <v>2</v>
      </c>
      <c r="M179" t="s">
        <v>927</v>
      </c>
      <c r="N179">
        <v>1</v>
      </c>
      <c r="O179" s="2">
        <v>5</v>
      </c>
      <c r="P179" t="str">
        <f t="shared" si="56"/>
        <v>T-112485_Standard</v>
      </c>
      <c r="Q179">
        <f t="shared" si="57"/>
        <v>4</v>
      </c>
      <c r="U179" s="12" t="s">
        <v>933</v>
      </c>
      <c r="V179" s="12" t="s">
        <v>916</v>
      </c>
      <c r="W179" s="12" t="s">
        <v>108</v>
      </c>
      <c r="X179" s="12">
        <v>4</v>
      </c>
      <c r="Y179" s="12" t="s">
        <v>606</v>
      </c>
      <c r="Z179" s="40">
        <v>5</v>
      </c>
      <c r="AA179" s="17" t="s">
        <v>131</v>
      </c>
      <c r="AB179" s="2">
        <f t="shared" si="52"/>
        <v>12</v>
      </c>
      <c r="AC179" s="40">
        <v>110</v>
      </c>
      <c r="AD179" s="40">
        <v>1380</v>
      </c>
      <c r="AE179" s="33" t="s">
        <v>130</v>
      </c>
      <c r="AF179" s="8">
        <v>5.8330000000000002</v>
      </c>
      <c r="AG179" s="8">
        <f t="shared" si="53"/>
        <v>69.996000000000009</v>
      </c>
      <c r="AH179" s="8">
        <f t="shared" si="54"/>
        <v>6.0720000000000001</v>
      </c>
      <c r="AI179" s="8">
        <f t="shared" si="55"/>
        <v>72.864000000000004</v>
      </c>
      <c r="AJ179" s="8">
        <f t="shared" si="51"/>
        <v>1.0409737699297101</v>
      </c>
      <c r="AK179" s="8"/>
      <c r="AL179">
        <v>1</v>
      </c>
    </row>
    <row r="180" spans="1:38" x14ac:dyDescent="0.3">
      <c r="A180">
        <v>242</v>
      </c>
      <c r="B180">
        <v>167</v>
      </c>
      <c r="C180" s="2">
        <v>3</v>
      </c>
      <c r="D180" s="30" t="s">
        <v>613</v>
      </c>
      <c r="E180">
        <v>1</v>
      </c>
      <c r="F180" s="2" t="s">
        <v>460</v>
      </c>
      <c r="G180" t="s">
        <v>461</v>
      </c>
      <c r="H180">
        <v>3</v>
      </c>
      <c r="I180" s="2">
        <v>1</v>
      </c>
      <c r="J180" t="s">
        <v>462</v>
      </c>
      <c r="K180">
        <v>1</v>
      </c>
      <c r="L180" s="2">
        <v>2</v>
      </c>
      <c r="M180" t="s">
        <v>475</v>
      </c>
      <c r="N180">
        <v>1</v>
      </c>
      <c r="O180" s="2">
        <v>1</v>
      </c>
      <c r="P180" t="str">
        <f t="shared" si="56"/>
        <v>T-114492_Standard</v>
      </c>
      <c r="Q180">
        <f t="shared" si="57"/>
        <v>1</v>
      </c>
      <c r="U180" s="12" t="s">
        <v>476</v>
      </c>
      <c r="V180" s="12" t="s">
        <v>477</v>
      </c>
      <c r="W180" s="1" t="s">
        <v>108</v>
      </c>
      <c r="X180" s="1">
        <v>1</v>
      </c>
      <c r="Y180" s="1" t="s">
        <v>606</v>
      </c>
      <c r="Z180" s="40">
        <v>5</v>
      </c>
      <c r="AA180" s="30" t="s">
        <v>131</v>
      </c>
      <c r="AB180" s="2">
        <f t="shared" si="52"/>
        <v>3</v>
      </c>
      <c r="AC180" s="40">
        <v>912</v>
      </c>
      <c r="AD180" s="40">
        <v>942</v>
      </c>
      <c r="AE180" s="15" t="s">
        <v>130</v>
      </c>
      <c r="AF180" s="8">
        <v>34.113</v>
      </c>
      <c r="AG180" s="8">
        <f t="shared" si="53"/>
        <v>102.339</v>
      </c>
      <c r="AH180" s="8">
        <f t="shared" si="54"/>
        <v>34.364159999999998</v>
      </c>
      <c r="AI180" s="8">
        <f t="shared" si="55"/>
        <v>103.09247999999999</v>
      </c>
      <c r="AJ180" s="8">
        <f t="shared" si="51"/>
        <v>1.0073625890423006</v>
      </c>
      <c r="AK180" s="8"/>
      <c r="AL180" s="30">
        <v>4</v>
      </c>
    </row>
    <row r="181" spans="1:38" x14ac:dyDescent="0.3">
      <c r="A181">
        <v>281</v>
      </c>
      <c r="B181">
        <v>168</v>
      </c>
      <c r="C181" s="2">
        <v>3</v>
      </c>
      <c r="D181" s="30" t="s">
        <v>613</v>
      </c>
      <c r="E181">
        <v>1</v>
      </c>
      <c r="F181" s="2" t="s">
        <v>547</v>
      </c>
      <c r="G181" t="s">
        <v>548</v>
      </c>
      <c r="H181">
        <v>1</v>
      </c>
      <c r="I181" s="2">
        <v>1</v>
      </c>
      <c r="J181" t="s">
        <v>549</v>
      </c>
      <c r="K181">
        <v>1</v>
      </c>
      <c r="L181" s="2">
        <v>2</v>
      </c>
      <c r="M181" t="s">
        <v>557</v>
      </c>
      <c r="N181">
        <v>1</v>
      </c>
      <c r="O181" s="2">
        <v>1</v>
      </c>
      <c r="P181" t="str">
        <f t="shared" si="56"/>
        <v>T-114492_Standard</v>
      </c>
      <c r="Q181">
        <f t="shared" si="57"/>
        <v>1</v>
      </c>
      <c r="U181" s="12" t="s">
        <v>558</v>
      </c>
      <c r="V181" s="12" t="s">
        <v>477</v>
      </c>
      <c r="W181" s="1" t="s">
        <v>108</v>
      </c>
      <c r="X181" s="1">
        <v>1</v>
      </c>
      <c r="Y181" s="1" t="s">
        <v>606</v>
      </c>
      <c r="Z181" s="40">
        <v>5</v>
      </c>
      <c r="AA181" s="1" t="s">
        <v>131</v>
      </c>
      <c r="AB181" s="2">
        <f t="shared" si="52"/>
        <v>1</v>
      </c>
      <c r="AC181" s="40">
        <v>912</v>
      </c>
      <c r="AD181" s="40">
        <v>942</v>
      </c>
      <c r="AE181" s="15" t="s">
        <v>130</v>
      </c>
      <c r="AF181" s="8">
        <v>34.113</v>
      </c>
      <c r="AG181" s="8">
        <f t="shared" si="53"/>
        <v>34.113</v>
      </c>
      <c r="AH181" s="8">
        <f t="shared" si="54"/>
        <v>34.364159999999998</v>
      </c>
      <c r="AI181" s="8">
        <f t="shared" si="55"/>
        <v>34.364159999999998</v>
      </c>
      <c r="AJ181" s="8">
        <f t="shared" si="51"/>
        <v>1.0073625890423006</v>
      </c>
      <c r="AK181" s="8"/>
      <c r="AL181" s="30">
        <v>4</v>
      </c>
    </row>
    <row r="182" spans="1:38" x14ac:dyDescent="0.3">
      <c r="A182">
        <v>413</v>
      </c>
      <c r="B182">
        <v>169</v>
      </c>
      <c r="C182" s="2">
        <v>4</v>
      </c>
      <c r="D182" s="30" t="s">
        <v>894</v>
      </c>
      <c r="E182">
        <v>1</v>
      </c>
      <c r="F182" s="2">
        <v>3</v>
      </c>
      <c r="G182" t="s">
        <v>747</v>
      </c>
      <c r="H182">
        <v>3</v>
      </c>
      <c r="I182" s="2">
        <v>2</v>
      </c>
      <c r="J182" t="s">
        <v>461</v>
      </c>
      <c r="K182">
        <v>1</v>
      </c>
      <c r="L182" s="2">
        <v>1</v>
      </c>
      <c r="M182" t="s">
        <v>462</v>
      </c>
      <c r="N182">
        <v>1</v>
      </c>
      <c r="O182" s="2">
        <v>2</v>
      </c>
      <c r="P182" t="s">
        <v>475</v>
      </c>
      <c r="Q182">
        <v>1</v>
      </c>
      <c r="R182" s="2">
        <v>1</v>
      </c>
      <c r="S182" t="str">
        <f>V182</f>
        <v>T-114492_Standard</v>
      </c>
      <c r="T182">
        <f>X182</f>
        <v>1</v>
      </c>
      <c r="U182" s="1" t="s">
        <v>844</v>
      </c>
      <c r="V182" s="1" t="s">
        <v>477</v>
      </c>
      <c r="W182" s="1" t="s">
        <v>108</v>
      </c>
      <c r="X182" s="1">
        <v>1</v>
      </c>
      <c r="Y182" s="12"/>
      <c r="Z182" s="40">
        <v>5</v>
      </c>
      <c r="AA182" s="17" t="s">
        <v>131</v>
      </c>
      <c r="AB182" s="2">
        <f t="shared" si="52"/>
        <v>3</v>
      </c>
      <c r="AC182" s="40">
        <v>912</v>
      </c>
      <c r="AD182" s="40">
        <v>942</v>
      </c>
      <c r="AE182" s="33" t="s">
        <v>130</v>
      </c>
      <c r="AF182" s="8">
        <v>34.113</v>
      </c>
      <c r="AG182" s="8">
        <f t="shared" si="53"/>
        <v>102.339</v>
      </c>
      <c r="AH182" s="8">
        <f t="shared" si="54"/>
        <v>34.364159999999998</v>
      </c>
      <c r="AI182" s="8">
        <f t="shared" si="55"/>
        <v>103.09247999999999</v>
      </c>
      <c r="AJ182" s="8">
        <f t="shared" si="51"/>
        <v>1.0073625890423006</v>
      </c>
      <c r="AK182" s="8"/>
      <c r="AL182" s="30">
        <v>4</v>
      </c>
    </row>
    <row r="183" spans="1:38" x14ac:dyDescent="0.3">
      <c r="A183">
        <v>476</v>
      </c>
      <c r="B183">
        <v>170</v>
      </c>
      <c r="C183" s="2">
        <v>5</v>
      </c>
      <c r="D183" s="30" t="s">
        <v>1040</v>
      </c>
      <c r="E183">
        <v>1</v>
      </c>
      <c r="F183" s="2">
        <v>1</v>
      </c>
      <c r="G183" t="s">
        <v>901</v>
      </c>
      <c r="H183">
        <v>3</v>
      </c>
      <c r="I183" s="2">
        <v>2</v>
      </c>
      <c r="J183" t="s">
        <v>461</v>
      </c>
      <c r="K183">
        <v>1</v>
      </c>
      <c r="L183" s="2">
        <v>1</v>
      </c>
      <c r="M183" t="s">
        <v>462</v>
      </c>
      <c r="N183">
        <v>1</v>
      </c>
      <c r="O183" s="2">
        <v>2</v>
      </c>
      <c r="P183" t="s">
        <v>475</v>
      </c>
      <c r="Q183">
        <v>1</v>
      </c>
      <c r="R183" s="2">
        <v>1</v>
      </c>
      <c r="S183" t="str">
        <f>V183</f>
        <v>T-114492_Standard</v>
      </c>
      <c r="T183">
        <f>X183</f>
        <v>1</v>
      </c>
      <c r="U183" s="12" t="s">
        <v>953</v>
      </c>
      <c r="V183" s="12" t="s">
        <v>477</v>
      </c>
      <c r="W183" s="12" t="s">
        <v>108</v>
      </c>
      <c r="X183" s="12">
        <v>1</v>
      </c>
      <c r="Y183" s="12"/>
      <c r="Z183" s="40">
        <v>5</v>
      </c>
      <c r="AA183" s="17" t="s">
        <v>131</v>
      </c>
      <c r="AB183" s="2">
        <f t="shared" si="52"/>
        <v>3</v>
      </c>
      <c r="AC183" s="40">
        <v>912</v>
      </c>
      <c r="AD183" s="40">
        <v>942</v>
      </c>
      <c r="AE183" s="33" t="s">
        <v>130</v>
      </c>
      <c r="AF183" s="8">
        <v>34.113</v>
      </c>
      <c r="AG183" s="8">
        <f t="shared" si="53"/>
        <v>102.339</v>
      </c>
      <c r="AH183" s="8">
        <f t="shared" si="54"/>
        <v>34.364159999999998</v>
      </c>
      <c r="AI183" s="8">
        <f t="shared" si="55"/>
        <v>103.09247999999999</v>
      </c>
      <c r="AJ183" s="8">
        <f t="shared" si="51"/>
        <v>1.0073625890423006</v>
      </c>
      <c r="AK183" s="8"/>
      <c r="AL183" s="30">
        <v>4</v>
      </c>
    </row>
    <row r="184" spans="1:38" x14ac:dyDescent="0.3">
      <c r="D184" s="30"/>
      <c r="U184" s="12"/>
      <c r="V184" s="12"/>
      <c r="W184" s="12"/>
      <c r="X184" s="12"/>
      <c r="Y184" s="12"/>
      <c r="AA184" s="17"/>
      <c r="AE184" s="33"/>
      <c r="AF184" s="8"/>
      <c r="AG184" s="8"/>
      <c r="AH184" s="8"/>
      <c r="AI184" s="8"/>
      <c r="AJ184" s="8"/>
      <c r="AK184" s="8"/>
      <c r="AL184" s="30"/>
    </row>
    <row r="185" spans="1:38" x14ac:dyDescent="0.3">
      <c r="A185">
        <v>239</v>
      </c>
      <c r="B185">
        <v>171</v>
      </c>
      <c r="C185" s="2">
        <v>3</v>
      </c>
      <c r="D185" s="30" t="s">
        <v>613</v>
      </c>
      <c r="E185">
        <v>1</v>
      </c>
      <c r="F185" s="2" t="s">
        <v>460</v>
      </c>
      <c r="G185" t="s">
        <v>461</v>
      </c>
      <c r="H185">
        <v>3</v>
      </c>
      <c r="I185" s="2">
        <v>1</v>
      </c>
      <c r="J185" t="s">
        <v>462</v>
      </c>
      <c r="K185">
        <v>1</v>
      </c>
      <c r="L185" s="2">
        <v>1</v>
      </c>
      <c r="M185" t="s">
        <v>463</v>
      </c>
      <c r="N185">
        <v>1</v>
      </c>
      <c r="O185" s="2">
        <v>4</v>
      </c>
      <c r="P185" t="str">
        <f>V185</f>
        <v>T-114488_Standard</v>
      </c>
      <c r="Q185">
        <f>X185</f>
        <v>1</v>
      </c>
      <c r="U185" s="12" t="s">
        <v>470</v>
      </c>
      <c r="V185" s="12" t="s">
        <v>471</v>
      </c>
      <c r="W185" s="1" t="s">
        <v>108</v>
      </c>
      <c r="X185" s="1">
        <v>1</v>
      </c>
      <c r="Y185" s="1" t="s">
        <v>601</v>
      </c>
      <c r="Z185" s="40">
        <v>6</v>
      </c>
      <c r="AA185" s="1" t="s">
        <v>131</v>
      </c>
      <c r="AB185" s="2">
        <f t="shared" ref="AB185:AB248" si="58">PRODUCT(E185,H185,K185,N185,Q185)</f>
        <v>3</v>
      </c>
      <c r="AC185" s="40">
        <v>40</v>
      </c>
      <c r="AD185" s="40">
        <v>53</v>
      </c>
      <c r="AE185" s="15" t="s">
        <v>130</v>
      </c>
      <c r="AF185" s="8">
        <v>8.7999999999999995E-2</v>
      </c>
      <c r="AG185" s="8">
        <f t="shared" ref="AG185:AG248" si="59">AF185*AB185</f>
        <v>0.26400000000000001</v>
      </c>
      <c r="AH185" s="8">
        <f t="shared" ref="AH185:AH248" si="60">Z185*AC185*AD185*8/1000000</f>
        <v>0.10176</v>
      </c>
      <c r="AI185" s="8">
        <f t="shared" ref="AI185:AI248" si="61">AH185*AB185</f>
        <v>0.30528</v>
      </c>
      <c r="AJ185" s="8">
        <f t="shared" si="51"/>
        <v>1.1563636363636363</v>
      </c>
      <c r="AK185" s="8"/>
    </row>
    <row r="186" spans="1:38" x14ac:dyDescent="0.3">
      <c r="A186">
        <v>278</v>
      </c>
      <c r="B186">
        <v>172</v>
      </c>
      <c r="C186" s="2">
        <v>3</v>
      </c>
      <c r="D186" s="30" t="s">
        <v>613</v>
      </c>
      <c r="E186">
        <v>1</v>
      </c>
      <c r="F186" s="2" t="s">
        <v>547</v>
      </c>
      <c r="G186" t="s">
        <v>548</v>
      </c>
      <c r="H186">
        <v>1</v>
      </c>
      <c r="I186" s="2">
        <v>1</v>
      </c>
      <c r="J186" t="s">
        <v>549</v>
      </c>
      <c r="K186">
        <v>1</v>
      </c>
      <c r="L186" s="2">
        <v>1</v>
      </c>
      <c r="M186" t="s">
        <v>550</v>
      </c>
      <c r="N186">
        <v>1</v>
      </c>
      <c r="O186" s="2">
        <v>4</v>
      </c>
      <c r="P186" t="str">
        <f>V186</f>
        <v>T-114488_Standard</v>
      </c>
      <c r="Q186">
        <f>X186</f>
        <v>1</v>
      </c>
      <c r="U186" t="s">
        <v>554</v>
      </c>
      <c r="V186" t="s">
        <v>471</v>
      </c>
      <c r="W186" s="1" t="s">
        <v>108</v>
      </c>
      <c r="X186" s="1">
        <v>1</v>
      </c>
      <c r="Y186" s="1" t="s">
        <v>601</v>
      </c>
      <c r="Z186" s="40">
        <v>6</v>
      </c>
      <c r="AA186" s="1" t="s">
        <v>131</v>
      </c>
      <c r="AB186" s="2">
        <f t="shared" si="58"/>
        <v>1</v>
      </c>
      <c r="AC186" s="40">
        <v>40</v>
      </c>
      <c r="AD186" s="40">
        <v>53</v>
      </c>
      <c r="AE186" s="15" t="s">
        <v>130</v>
      </c>
      <c r="AF186" s="8">
        <v>8.7999999999999995E-2</v>
      </c>
      <c r="AG186" s="8">
        <f t="shared" si="59"/>
        <v>8.7999999999999995E-2</v>
      </c>
      <c r="AH186" s="8">
        <f t="shared" si="60"/>
        <v>0.10176</v>
      </c>
      <c r="AI186" s="8">
        <f t="shared" si="61"/>
        <v>0.10176</v>
      </c>
      <c r="AJ186" s="8">
        <f t="shared" si="51"/>
        <v>1.1563636363636365</v>
      </c>
      <c r="AK186" s="8"/>
    </row>
    <row r="187" spans="1:38" x14ac:dyDescent="0.3">
      <c r="A187">
        <v>410</v>
      </c>
      <c r="B187">
        <v>173</v>
      </c>
      <c r="C187" s="2">
        <v>4</v>
      </c>
      <c r="D187" s="30" t="s">
        <v>894</v>
      </c>
      <c r="E187">
        <v>1</v>
      </c>
      <c r="F187" s="2">
        <v>3</v>
      </c>
      <c r="G187" t="s">
        <v>747</v>
      </c>
      <c r="H187">
        <v>3</v>
      </c>
      <c r="I187" s="2">
        <v>2</v>
      </c>
      <c r="J187" t="s">
        <v>461</v>
      </c>
      <c r="K187">
        <v>1</v>
      </c>
      <c r="L187" s="2">
        <v>1</v>
      </c>
      <c r="M187" t="s">
        <v>462</v>
      </c>
      <c r="N187">
        <v>1</v>
      </c>
      <c r="O187" s="2">
        <v>1</v>
      </c>
      <c r="P187" t="s">
        <v>463</v>
      </c>
      <c r="Q187">
        <v>1</v>
      </c>
      <c r="R187" s="2">
        <v>4</v>
      </c>
      <c r="S187" t="str">
        <f>V187</f>
        <v>T-114488_Standard</v>
      </c>
      <c r="T187">
        <f>X187</f>
        <v>1</v>
      </c>
      <c r="U187" s="30" t="s">
        <v>841</v>
      </c>
      <c r="V187" s="30" t="s">
        <v>471</v>
      </c>
      <c r="W187" s="1" t="s">
        <v>108</v>
      </c>
      <c r="X187" s="1">
        <v>1</v>
      </c>
      <c r="Y187" s="12"/>
      <c r="Z187" s="40">
        <v>6</v>
      </c>
      <c r="AA187" s="17" t="s">
        <v>131</v>
      </c>
      <c r="AB187" s="2">
        <f t="shared" si="58"/>
        <v>3</v>
      </c>
      <c r="AC187" s="40">
        <v>40</v>
      </c>
      <c r="AD187" s="40">
        <v>53</v>
      </c>
      <c r="AE187" s="33" t="s">
        <v>130</v>
      </c>
      <c r="AF187" s="8">
        <v>8.7999999999999995E-2</v>
      </c>
      <c r="AG187" s="8">
        <f t="shared" si="59"/>
        <v>0.26400000000000001</v>
      </c>
      <c r="AH187" s="8">
        <f t="shared" si="60"/>
        <v>0.10176</v>
      </c>
      <c r="AI187" s="8">
        <f t="shared" si="61"/>
        <v>0.30528</v>
      </c>
      <c r="AJ187" s="8">
        <f t="shared" si="51"/>
        <v>1.1563636363636363</v>
      </c>
      <c r="AK187" s="8"/>
    </row>
    <row r="188" spans="1:38" x14ac:dyDescent="0.3">
      <c r="A188">
        <v>473</v>
      </c>
      <c r="B188">
        <v>174</v>
      </c>
      <c r="C188" s="2">
        <v>5</v>
      </c>
      <c r="D188" s="30" t="s">
        <v>1040</v>
      </c>
      <c r="E188">
        <v>1</v>
      </c>
      <c r="F188" s="2">
        <v>1</v>
      </c>
      <c r="G188" t="s">
        <v>901</v>
      </c>
      <c r="H188">
        <v>3</v>
      </c>
      <c r="I188" s="2">
        <v>2</v>
      </c>
      <c r="J188" t="s">
        <v>461</v>
      </c>
      <c r="K188">
        <v>1</v>
      </c>
      <c r="L188" s="2">
        <v>1</v>
      </c>
      <c r="M188" t="s">
        <v>462</v>
      </c>
      <c r="N188">
        <v>1</v>
      </c>
      <c r="O188" s="2">
        <v>1</v>
      </c>
      <c r="P188" t="s">
        <v>463</v>
      </c>
      <c r="Q188">
        <v>1</v>
      </c>
      <c r="R188" s="2">
        <v>4</v>
      </c>
      <c r="S188" t="str">
        <f>V188</f>
        <v>T-114488_Standard</v>
      </c>
      <c r="T188">
        <f>X188</f>
        <v>1</v>
      </c>
      <c r="U188" t="s">
        <v>950</v>
      </c>
      <c r="V188" t="s">
        <v>471</v>
      </c>
      <c r="W188" s="12" t="s">
        <v>108</v>
      </c>
      <c r="X188" s="12">
        <v>1</v>
      </c>
      <c r="Y188" s="12"/>
      <c r="Z188" s="40">
        <v>6</v>
      </c>
      <c r="AA188" s="17" t="s">
        <v>131</v>
      </c>
      <c r="AB188" s="2">
        <f t="shared" si="58"/>
        <v>3</v>
      </c>
      <c r="AC188" s="40">
        <v>40</v>
      </c>
      <c r="AD188" s="40">
        <v>53</v>
      </c>
      <c r="AE188" s="33" t="s">
        <v>130</v>
      </c>
      <c r="AF188" s="8">
        <v>8.7999999999999995E-2</v>
      </c>
      <c r="AG188" s="8">
        <f t="shared" si="59"/>
        <v>0.26400000000000001</v>
      </c>
      <c r="AH188" s="8">
        <f t="shared" si="60"/>
        <v>0.10176</v>
      </c>
      <c r="AI188" s="8">
        <f t="shared" si="61"/>
        <v>0.30528</v>
      </c>
      <c r="AJ188" s="8">
        <f t="shared" si="51"/>
        <v>1.1563636363636363</v>
      </c>
      <c r="AK188" s="8"/>
    </row>
    <row r="189" spans="1:38" x14ac:dyDescent="0.3">
      <c r="A189">
        <v>245</v>
      </c>
      <c r="B189">
        <v>175</v>
      </c>
      <c r="C189" s="2">
        <v>3</v>
      </c>
      <c r="D189" s="30" t="s">
        <v>613</v>
      </c>
      <c r="E189">
        <v>1</v>
      </c>
      <c r="F189" s="2" t="s">
        <v>460</v>
      </c>
      <c r="G189" t="s">
        <v>461</v>
      </c>
      <c r="H189">
        <v>3</v>
      </c>
      <c r="I189" s="2">
        <v>1</v>
      </c>
      <c r="J189" t="s">
        <v>462</v>
      </c>
      <c r="K189">
        <v>1</v>
      </c>
      <c r="L189" s="2">
        <v>2</v>
      </c>
      <c r="M189" t="s">
        <v>475</v>
      </c>
      <c r="N189">
        <v>1</v>
      </c>
      <c r="O189" s="2">
        <v>4</v>
      </c>
      <c r="P189" t="str">
        <f>V189</f>
        <v>T-114495_Standard</v>
      </c>
      <c r="Q189">
        <f>X189</f>
        <v>1</v>
      </c>
      <c r="U189" t="s">
        <v>482</v>
      </c>
      <c r="V189" t="s">
        <v>483</v>
      </c>
      <c r="W189" s="1" t="s">
        <v>108</v>
      </c>
      <c r="X189" s="1">
        <v>1</v>
      </c>
      <c r="Y189" s="1" t="s">
        <v>601</v>
      </c>
      <c r="Z189" s="40">
        <v>6</v>
      </c>
      <c r="AA189" s="1" t="s">
        <v>131</v>
      </c>
      <c r="AB189" s="2">
        <f t="shared" si="58"/>
        <v>3</v>
      </c>
      <c r="AC189" s="40">
        <v>40</v>
      </c>
      <c r="AD189" s="40">
        <v>120</v>
      </c>
      <c r="AE189" s="15" t="s">
        <v>130</v>
      </c>
      <c r="AF189" s="8">
        <v>0.216</v>
      </c>
      <c r="AG189" s="8">
        <f t="shared" si="59"/>
        <v>0.64800000000000002</v>
      </c>
      <c r="AH189" s="8">
        <f t="shared" si="60"/>
        <v>0.23039999999999999</v>
      </c>
      <c r="AI189" s="8">
        <f t="shared" si="61"/>
        <v>0.69120000000000004</v>
      </c>
      <c r="AJ189" s="8">
        <f t="shared" si="51"/>
        <v>1.0666666666666667</v>
      </c>
      <c r="AK189" s="8"/>
    </row>
    <row r="190" spans="1:38" x14ac:dyDescent="0.3">
      <c r="A190">
        <v>284</v>
      </c>
      <c r="B190">
        <v>176</v>
      </c>
      <c r="C190" s="2">
        <v>3</v>
      </c>
      <c r="D190" s="30" t="s">
        <v>613</v>
      </c>
      <c r="E190">
        <v>1</v>
      </c>
      <c r="F190" s="2" t="s">
        <v>547</v>
      </c>
      <c r="G190" t="s">
        <v>548</v>
      </c>
      <c r="H190">
        <v>1</v>
      </c>
      <c r="I190" s="2">
        <v>1</v>
      </c>
      <c r="J190" t="s">
        <v>549</v>
      </c>
      <c r="K190">
        <v>1</v>
      </c>
      <c r="L190" s="2">
        <v>2</v>
      </c>
      <c r="M190" t="s">
        <v>557</v>
      </c>
      <c r="N190">
        <v>1</v>
      </c>
      <c r="O190" s="2">
        <v>4</v>
      </c>
      <c r="P190" t="str">
        <f>V190</f>
        <v>T-114495_Standard</v>
      </c>
      <c r="Q190">
        <f>X190</f>
        <v>1</v>
      </c>
      <c r="U190" t="s">
        <v>561</v>
      </c>
      <c r="V190" t="s">
        <v>483</v>
      </c>
      <c r="W190" s="1" t="s">
        <v>108</v>
      </c>
      <c r="X190" s="1">
        <v>1</v>
      </c>
      <c r="Y190" s="1" t="s">
        <v>601</v>
      </c>
      <c r="Z190" s="40">
        <v>6</v>
      </c>
      <c r="AA190" s="1" t="s">
        <v>131</v>
      </c>
      <c r="AB190" s="2">
        <f t="shared" si="58"/>
        <v>1</v>
      </c>
      <c r="AC190" s="40">
        <v>40</v>
      </c>
      <c r="AD190" s="40">
        <v>120</v>
      </c>
      <c r="AE190" s="15" t="s">
        <v>130</v>
      </c>
      <c r="AF190" s="8">
        <v>0.216</v>
      </c>
      <c r="AG190" s="8">
        <f t="shared" si="59"/>
        <v>0.216</v>
      </c>
      <c r="AH190" s="8">
        <f t="shared" si="60"/>
        <v>0.23039999999999999</v>
      </c>
      <c r="AI190" s="8">
        <f t="shared" si="61"/>
        <v>0.23039999999999999</v>
      </c>
      <c r="AJ190" s="8">
        <f t="shared" si="51"/>
        <v>1.0666666666666667</v>
      </c>
      <c r="AK190" s="8"/>
    </row>
    <row r="191" spans="1:38" x14ac:dyDescent="0.3">
      <c r="A191">
        <v>416</v>
      </c>
      <c r="B191">
        <v>177</v>
      </c>
      <c r="C191" s="2">
        <v>4</v>
      </c>
      <c r="D191" s="30" t="s">
        <v>894</v>
      </c>
      <c r="E191">
        <v>1</v>
      </c>
      <c r="F191" s="2">
        <v>3</v>
      </c>
      <c r="G191" t="s">
        <v>747</v>
      </c>
      <c r="H191">
        <v>3</v>
      </c>
      <c r="I191" s="2">
        <v>2</v>
      </c>
      <c r="J191" t="s">
        <v>461</v>
      </c>
      <c r="K191">
        <v>1</v>
      </c>
      <c r="L191" s="2">
        <v>1</v>
      </c>
      <c r="M191" t="s">
        <v>462</v>
      </c>
      <c r="N191">
        <v>1</v>
      </c>
      <c r="O191" s="2">
        <v>2</v>
      </c>
      <c r="P191" t="s">
        <v>475</v>
      </c>
      <c r="Q191">
        <v>1</v>
      </c>
      <c r="R191" s="2">
        <v>4</v>
      </c>
      <c r="S191" t="str">
        <f>V191</f>
        <v>T-114495_Standard</v>
      </c>
      <c r="T191">
        <f>X191</f>
        <v>1</v>
      </c>
      <c r="U191" s="30" t="s">
        <v>847</v>
      </c>
      <c r="V191" s="30" t="s">
        <v>483</v>
      </c>
      <c r="W191" s="1" t="s">
        <v>108</v>
      </c>
      <c r="X191" s="1">
        <v>1</v>
      </c>
      <c r="Y191" s="12"/>
      <c r="Z191" s="40">
        <v>6</v>
      </c>
      <c r="AA191" s="17" t="s">
        <v>131</v>
      </c>
      <c r="AB191" s="2">
        <f t="shared" si="58"/>
        <v>3</v>
      </c>
      <c r="AC191" s="40">
        <v>40</v>
      </c>
      <c r="AD191" s="40">
        <v>120</v>
      </c>
      <c r="AE191" s="33" t="s">
        <v>130</v>
      </c>
      <c r="AF191" s="8">
        <v>0.216</v>
      </c>
      <c r="AG191" s="8">
        <f t="shared" si="59"/>
        <v>0.64800000000000002</v>
      </c>
      <c r="AH191" s="8">
        <f t="shared" si="60"/>
        <v>0.23039999999999999</v>
      </c>
      <c r="AI191" s="8">
        <f t="shared" si="61"/>
        <v>0.69120000000000004</v>
      </c>
      <c r="AJ191" s="8">
        <f t="shared" si="51"/>
        <v>1.0666666666666667</v>
      </c>
      <c r="AK191" s="8"/>
    </row>
    <row r="192" spans="1:38" x14ac:dyDescent="0.3">
      <c r="A192">
        <v>479</v>
      </c>
      <c r="B192">
        <v>178</v>
      </c>
      <c r="C192" s="2">
        <v>5</v>
      </c>
      <c r="D192" s="30" t="s">
        <v>1040</v>
      </c>
      <c r="E192">
        <v>1</v>
      </c>
      <c r="F192" s="2">
        <v>1</v>
      </c>
      <c r="G192" t="s">
        <v>901</v>
      </c>
      <c r="H192">
        <v>3</v>
      </c>
      <c r="I192" s="2">
        <v>2</v>
      </c>
      <c r="J192" t="s">
        <v>461</v>
      </c>
      <c r="K192">
        <v>1</v>
      </c>
      <c r="L192" s="2">
        <v>1</v>
      </c>
      <c r="M192" t="s">
        <v>462</v>
      </c>
      <c r="N192">
        <v>1</v>
      </c>
      <c r="O192" s="2">
        <v>2</v>
      </c>
      <c r="P192" t="s">
        <v>475</v>
      </c>
      <c r="Q192">
        <v>1</v>
      </c>
      <c r="R192" s="2">
        <v>4</v>
      </c>
      <c r="S192" t="str">
        <f>V192</f>
        <v>T-114495_Standard</v>
      </c>
      <c r="T192">
        <f>X192</f>
        <v>1</v>
      </c>
      <c r="U192" t="s">
        <v>956</v>
      </c>
      <c r="V192" t="s">
        <v>483</v>
      </c>
      <c r="W192" s="12" t="s">
        <v>108</v>
      </c>
      <c r="X192" s="12">
        <v>1</v>
      </c>
      <c r="Y192" s="12"/>
      <c r="Z192" s="40">
        <v>6</v>
      </c>
      <c r="AA192" s="17" t="s">
        <v>131</v>
      </c>
      <c r="AB192" s="2">
        <f t="shared" si="58"/>
        <v>3</v>
      </c>
      <c r="AC192" s="40">
        <v>40</v>
      </c>
      <c r="AD192" s="40">
        <v>120</v>
      </c>
      <c r="AE192" s="33" t="s">
        <v>130</v>
      </c>
      <c r="AF192" s="8">
        <v>0.216</v>
      </c>
      <c r="AG192" s="8">
        <f t="shared" si="59"/>
        <v>0.64800000000000002</v>
      </c>
      <c r="AH192" s="8">
        <f t="shared" si="60"/>
        <v>0.23039999999999999</v>
      </c>
      <c r="AI192" s="8">
        <f t="shared" si="61"/>
        <v>0.69120000000000004</v>
      </c>
      <c r="AJ192" s="8">
        <f t="shared" si="51"/>
        <v>1.0666666666666667</v>
      </c>
      <c r="AK192" s="8"/>
    </row>
    <row r="193" spans="1:43" x14ac:dyDescent="0.3">
      <c r="A193">
        <v>232</v>
      </c>
      <c r="B193">
        <v>179</v>
      </c>
      <c r="C193" s="2">
        <v>3</v>
      </c>
      <c r="D193" s="30" t="s">
        <v>613</v>
      </c>
      <c r="E193">
        <v>1</v>
      </c>
      <c r="F193" s="2" t="str">
        <f>U193</f>
        <v>21</v>
      </c>
      <c r="G193" t="str">
        <f>V193</f>
        <v>T-115630_2</v>
      </c>
      <c r="H193">
        <f>X193</f>
        <v>32</v>
      </c>
      <c r="U193" t="s">
        <v>452</v>
      </c>
      <c r="V193" t="s">
        <v>453</v>
      </c>
      <c r="W193" s="1" t="s">
        <v>108</v>
      </c>
      <c r="X193" s="1">
        <v>32</v>
      </c>
      <c r="Y193" s="1" t="s">
        <v>601</v>
      </c>
      <c r="Z193" s="40">
        <v>6</v>
      </c>
      <c r="AA193" s="1" t="s">
        <v>131</v>
      </c>
      <c r="AB193" s="2">
        <f t="shared" si="58"/>
        <v>32</v>
      </c>
      <c r="AC193" s="40">
        <v>78</v>
      </c>
      <c r="AD193" s="40">
        <v>147</v>
      </c>
      <c r="AE193" s="15" t="s">
        <v>130</v>
      </c>
      <c r="AF193" s="8">
        <v>0.51800000000000002</v>
      </c>
      <c r="AG193" s="8">
        <f t="shared" si="59"/>
        <v>16.576000000000001</v>
      </c>
      <c r="AH193" s="8">
        <f t="shared" si="60"/>
        <v>0.55036799999999997</v>
      </c>
      <c r="AI193" s="8">
        <f t="shared" si="61"/>
        <v>17.611775999999999</v>
      </c>
      <c r="AJ193" s="8">
        <f t="shared" si="51"/>
        <v>1.0624864864864865</v>
      </c>
      <c r="AK193" s="8"/>
    </row>
    <row r="194" spans="1:43" x14ac:dyDescent="0.3">
      <c r="A194">
        <v>231</v>
      </c>
      <c r="B194">
        <v>180</v>
      </c>
      <c r="C194" s="2">
        <v>3</v>
      </c>
      <c r="D194" s="30" t="s">
        <v>613</v>
      </c>
      <c r="E194">
        <v>1</v>
      </c>
      <c r="F194" s="2" t="str">
        <f>U194</f>
        <v>20</v>
      </c>
      <c r="G194" t="str">
        <f>V194</f>
        <v>T-115630_Standard</v>
      </c>
      <c r="H194">
        <f>X194</f>
        <v>16</v>
      </c>
      <c r="U194" t="s">
        <v>450</v>
      </c>
      <c r="V194" t="s">
        <v>451</v>
      </c>
      <c r="W194" s="1" t="s">
        <v>108</v>
      </c>
      <c r="X194" s="1">
        <v>16</v>
      </c>
      <c r="Y194" s="1" t="s">
        <v>601</v>
      </c>
      <c r="Z194" s="40">
        <v>6</v>
      </c>
      <c r="AA194" s="1" t="s">
        <v>131</v>
      </c>
      <c r="AB194" s="2">
        <f t="shared" si="58"/>
        <v>16</v>
      </c>
      <c r="AC194" s="40">
        <v>80</v>
      </c>
      <c r="AD194" s="40">
        <v>151</v>
      </c>
      <c r="AE194" s="15" t="s">
        <v>130</v>
      </c>
      <c r="AF194" s="8">
        <v>0.54700000000000004</v>
      </c>
      <c r="AG194" s="8">
        <f t="shared" si="59"/>
        <v>8.7520000000000007</v>
      </c>
      <c r="AH194" s="8">
        <f t="shared" si="60"/>
        <v>0.57984000000000002</v>
      </c>
      <c r="AI194" s="8">
        <f t="shared" si="61"/>
        <v>9.2774400000000004</v>
      </c>
      <c r="AJ194" s="8">
        <f t="shared" si="51"/>
        <v>1.060036563071298</v>
      </c>
      <c r="AK194" s="8"/>
      <c r="AQ194" s="12"/>
    </row>
    <row r="195" spans="1:43" x14ac:dyDescent="0.3">
      <c r="A195">
        <v>91</v>
      </c>
      <c r="B195">
        <v>181</v>
      </c>
      <c r="C195" s="2">
        <v>2</v>
      </c>
      <c r="D195" s="30" t="s">
        <v>320</v>
      </c>
      <c r="E195">
        <v>1</v>
      </c>
      <c r="F195" s="2">
        <v>5</v>
      </c>
      <c r="G195" t="s">
        <v>178</v>
      </c>
      <c r="H195">
        <v>1</v>
      </c>
      <c r="I195" s="2">
        <v>5</v>
      </c>
      <c r="J195" t="str">
        <f>V195</f>
        <v>T-113545_Standard</v>
      </c>
      <c r="K195">
        <f>X195</f>
        <v>1</v>
      </c>
      <c r="L195"/>
      <c r="U195" s="30" t="s">
        <v>183</v>
      </c>
      <c r="V195" s="30" t="s">
        <v>184</v>
      </c>
      <c r="W195" s="1" t="s">
        <v>108</v>
      </c>
      <c r="X195" s="1">
        <v>1</v>
      </c>
      <c r="Y195" s="1"/>
      <c r="Z195" s="40">
        <v>6</v>
      </c>
      <c r="AA195" s="1" t="s">
        <v>131</v>
      </c>
      <c r="AB195" s="2">
        <f t="shared" si="58"/>
        <v>1</v>
      </c>
      <c r="AC195" s="40">
        <v>160</v>
      </c>
      <c r="AD195" s="42">
        <v>339</v>
      </c>
      <c r="AE195" s="15" t="s">
        <v>130</v>
      </c>
      <c r="AF195" s="8">
        <v>2.3540000000000001</v>
      </c>
      <c r="AG195" s="8">
        <f t="shared" si="59"/>
        <v>2.3540000000000001</v>
      </c>
      <c r="AH195" s="8">
        <f t="shared" si="60"/>
        <v>2.6035200000000001</v>
      </c>
      <c r="AI195" s="8">
        <f t="shared" si="61"/>
        <v>2.6035200000000001</v>
      </c>
      <c r="AJ195" s="8">
        <f t="shared" si="51"/>
        <v>1.1059983007646559</v>
      </c>
      <c r="AK195" s="8"/>
      <c r="AL195">
        <v>2</v>
      </c>
      <c r="AQ195" s="12"/>
    </row>
    <row r="196" spans="1:43" x14ac:dyDescent="0.3">
      <c r="A196">
        <v>99</v>
      </c>
      <c r="B196">
        <v>182</v>
      </c>
      <c r="C196" s="2">
        <v>2</v>
      </c>
      <c r="D196" s="30" t="s">
        <v>320</v>
      </c>
      <c r="E196">
        <v>1</v>
      </c>
      <c r="F196" s="2">
        <v>6</v>
      </c>
      <c r="G196" t="s">
        <v>189</v>
      </c>
      <c r="H196">
        <v>1</v>
      </c>
      <c r="I196" s="2">
        <v>5</v>
      </c>
      <c r="J196" t="str">
        <f>V196</f>
        <v>T-113366_Standard</v>
      </c>
      <c r="K196">
        <f>X196</f>
        <v>1</v>
      </c>
      <c r="L196"/>
      <c r="U196" s="30" t="s">
        <v>197</v>
      </c>
      <c r="V196" s="30" t="s">
        <v>198</v>
      </c>
      <c r="W196" s="1" t="s">
        <v>108</v>
      </c>
      <c r="X196" s="1">
        <v>1</v>
      </c>
      <c r="Y196" s="1"/>
      <c r="Z196" s="40">
        <v>6</v>
      </c>
      <c r="AA196" s="1" t="s">
        <v>131</v>
      </c>
      <c r="AB196" s="2">
        <f t="shared" si="58"/>
        <v>1</v>
      </c>
      <c r="AC196" s="40">
        <v>160</v>
      </c>
      <c r="AD196" s="42">
        <v>339</v>
      </c>
      <c r="AE196" s="15" t="s">
        <v>130</v>
      </c>
      <c r="AF196" s="8">
        <v>2.3540000000000001</v>
      </c>
      <c r="AG196" s="8">
        <f t="shared" si="59"/>
        <v>2.3540000000000001</v>
      </c>
      <c r="AH196" s="8">
        <f t="shared" si="60"/>
        <v>2.6035200000000001</v>
      </c>
      <c r="AI196" s="8">
        <f t="shared" si="61"/>
        <v>2.6035200000000001</v>
      </c>
      <c r="AJ196" s="8">
        <f t="shared" si="51"/>
        <v>1.1059983007646559</v>
      </c>
      <c r="AK196" s="8"/>
      <c r="AL196" s="12">
        <v>2</v>
      </c>
      <c r="AQ196" s="12"/>
    </row>
    <row r="197" spans="1:43" x14ac:dyDescent="0.3">
      <c r="A197">
        <v>149</v>
      </c>
      <c r="B197">
        <v>183</v>
      </c>
      <c r="C197" s="2">
        <v>2</v>
      </c>
      <c r="D197" s="30" t="s">
        <v>320</v>
      </c>
      <c r="E197">
        <v>1</v>
      </c>
      <c r="F197" s="2">
        <v>12</v>
      </c>
      <c r="G197" t="s">
        <v>270</v>
      </c>
      <c r="H197">
        <v>1</v>
      </c>
      <c r="I197" s="2">
        <v>2</v>
      </c>
      <c r="J197" t="s">
        <v>283</v>
      </c>
      <c r="K197">
        <v>1</v>
      </c>
      <c r="L197" s="2">
        <v>4</v>
      </c>
      <c r="M197" t="str">
        <f>V197</f>
        <v>T-113432_Standard</v>
      </c>
      <c r="N197">
        <f>X197</f>
        <v>1</v>
      </c>
      <c r="U197" s="30" t="s">
        <v>289</v>
      </c>
      <c r="V197" s="30" t="s">
        <v>290</v>
      </c>
      <c r="W197" s="1" t="s">
        <v>108</v>
      </c>
      <c r="X197" s="1">
        <v>1</v>
      </c>
      <c r="Y197" s="1"/>
      <c r="Z197" s="40">
        <v>6</v>
      </c>
      <c r="AA197" s="1" t="s">
        <v>131</v>
      </c>
      <c r="AB197" s="2">
        <f t="shared" si="58"/>
        <v>1</v>
      </c>
      <c r="AC197" s="40">
        <v>160</v>
      </c>
      <c r="AD197" s="42">
        <v>396</v>
      </c>
      <c r="AE197" s="15" t="s">
        <v>130</v>
      </c>
      <c r="AF197" s="8">
        <v>2.6419999999999999</v>
      </c>
      <c r="AG197" s="8">
        <f t="shared" si="59"/>
        <v>2.6419999999999999</v>
      </c>
      <c r="AH197" s="8">
        <f t="shared" si="60"/>
        <v>3.04128</v>
      </c>
      <c r="AI197" s="8">
        <f t="shared" si="61"/>
        <v>3.04128</v>
      </c>
      <c r="AJ197" s="8">
        <f t="shared" si="51"/>
        <v>1.1511279333838003</v>
      </c>
      <c r="AK197" s="8"/>
      <c r="AL197">
        <v>2</v>
      </c>
      <c r="AQ197" s="12"/>
    </row>
    <row r="198" spans="1:43" x14ac:dyDescent="0.3">
      <c r="A198">
        <v>151</v>
      </c>
      <c r="B198">
        <v>184</v>
      </c>
      <c r="C198" s="2">
        <v>2</v>
      </c>
      <c r="D198" s="30" t="s">
        <v>320</v>
      </c>
      <c r="E198">
        <v>1</v>
      </c>
      <c r="F198" s="2">
        <v>12</v>
      </c>
      <c r="G198" t="s">
        <v>270</v>
      </c>
      <c r="H198">
        <v>1</v>
      </c>
      <c r="I198" s="2">
        <v>2</v>
      </c>
      <c r="J198" t="s">
        <v>283</v>
      </c>
      <c r="K198">
        <v>1</v>
      </c>
      <c r="L198" s="2">
        <v>6</v>
      </c>
      <c r="M198" t="str">
        <f>V198</f>
        <v>T-113430_Standard</v>
      </c>
      <c r="N198">
        <f>X198</f>
        <v>1</v>
      </c>
      <c r="U198" s="30" t="s">
        <v>293</v>
      </c>
      <c r="V198" s="30" t="s">
        <v>294</v>
      </c>
      <c r="W198" s="1" t="s">
        <v>108</v>
      </c>
      <c r="X198" s="1">
        <v>1</v>
      </c>
      <c r="Y198" s="1"/>
      <c r="Z198" s="40">
        <v>6</v>
      </c>
      <c r="AA198" s="1" t="s">
        <v>131</v>
      </c>
      <c r="AB198" s="2">
        <f t="shared" si="58"/>
        <v>1</v>
      </c>
      <c r="AC198" s="40">
        <v>160</v>
      </c>
      <c r="AD198" s="42">
        <v>396</v>
      </c>
      <c r="AE198" s="15" t="s">
        <v>130</v>
      </c>
      <c r="AF198" s="8">
        <v>2.6419999999999999</v>
      </c>
      <c r="AG198" s="8">
        <f t="shared" si="59"/>
        <v>2.6419999999999999</v>
      </c>
      <c r="AH198" s="8">
        <f t="shared" si="60"/>
        <v>3.04128</v>
      </c>
      <c r="AI198" s="8">
        <f t="shared" si="61"/>
        <v>3.04128</v>
      </c>
      <c r="AJ198" s="8">
        <f t="shared" si="51"/>
        <v>1.1511279333838003</v>
      </c>
      <c r="AK198" s="8"/>
      <c r="AL198">
        <v>2</v>
      </c>
      <c r="AQ198" s="12"/>
    </row>
    <row r="199" spans="1:43" x14ac:dyDescent="0.3">
      <c r="A199">
        <v>127</v>
      </c>
      <c r="B199">
        <v>185</v>
      </c>
      <c r="C199" s="2">
        <v>2</v>
      </c>
      <c r="D199" s="30" t="s">
        <v>320</v>
      </c>
      <c r="E199">
        <v>1</v>
      </c>
      <c r="F199" s="2">
        <v>10</v>
      </c>
      <c r="G199" t="s">
        <v>239</v>
      </c>
      <c r="H199">
        <v>1</v>
      </c>
      <c r="I199" s="2">
        <v>5</v>
      </c>
      <c r="J199" t="str">
        <f t="shared" ref="J199:J210" si="62">V199</f>
        <v>T-113426_Standard</v>
      </c>
      <c r="K199">
        <f t="shared" ref="K199:K210" si="63">X199</f>
        <v>1</v>
      </c>
      <c r="L199"/>
      <c r="U199" s="30" t="s">
        <v>247</v>
      </c>
      <c r="V199" s="30" t="s">
        <v>248</v>
      </c>
      <c r="W199" s="1" t="s">
        <v>108</v>
      </c>
      <c r="X199" s="1">
        <v>1</v>
      </c>
      <c r="Y199" s="1"/>
      <c r="Z199" s="40">
        <v>6</v>
      </c>
      <c r="AA199" s="1" t="s">
        <v>131</v>
      </c>
      <c r="AB199" s="2">
        <f t="shared" si="58"/>
        <v>1</v>
      </c>
      <c r="AC199" s="40">
        <v>160</v>
      </c>
      <c r="AD199" s="40">
        <v>407</v>
      </c>
      <c r="AE199" s="15" t="s">
        <v>130</v>
      </c>
      <c r="AF199" s="8">
        <v>2.8140000000000001</v>
      </c>
      <c r="AG199" s="8">
        <f t="shared" si="59"/>
        <v>2.8140000000000001</v>
      </c>
      <c r="AH199" s="8">
        <f t="shared" si="60"/>
        <v>3.1257600000000001</v>
      </c>
      <c r="AI199" s="8">
        <f t="shared" si="61"/>
        <v>3.1257600000000001</v>
      </c>
      <c r="AJ199" s="8">
        <f t="shared" si="51"/>
        <v>1.1107889125799573</v>
      </c>
      <c r="AK199" s="8"/>
      <c r="AL199">
        <v>2</v>
      </c>
      <c r="AQ199" s="12"/>
    </row>
    <row r="200" spans="1:43" x14ac:dyDescent="0.3">
      <c r="A200">
        <v>128</v>
      </c>
      <c r="B200">
        <v>186</v>
      </c>
      <c r="C200" s="2">
        <v>2</v>
      </c>
      <c r="D200" s="30" t="s">
        <v>320</v>
      </c>
      <c r="E200">
        <v>1</v>
      </c>
      <c r="F200" s="2">
        <v>10</v>
      </c>
      <c r="G200" t="s">
        <v>239</v>
      </c>
      <c r="H200">
        <v>1</v>
      </c>
      <c r="I200" s="2">
        <v>6</v>
      </c>
      <c r="J200" t="str">
        <f t="shared" si="62"/>
        <v>T-113409_Standard</v>
      </c>
      <c r="K200">
        <f t="shared" si="63"/>
        <v>1</v>
      </c>
      <c r="L200"/>
      <c r="U200" s="30" t="s">
        <v>249</v>
      </c>
      <c r="V200" s="30" t="s">
        <v>250</v>
      </c>
      <c r="W200" s="1" t="s">
        <v>108</v>
      </c>
      <c r="X200" s="1">
        <v>1</v>
      </c>
      <c r="Y200" s="1"/>
      <c r="Z200" s="40">
        <v>6</v>
      </c>
      <c r="AA200" s="1" t="s">
        <v>131</v>
      </c>
      <c r="AB200" s="2">
        <f t="shared" si="58"/>
        <v>1</v>
      </c>
      <c r="AC200" s="40">
        <v>160</v>
      </c>
      <c r="AD200" s="40">
        <v>407</v>
      </c>
      <c r="AE200" s="15" t="s">
        <v>130</v>
      </c>
      <c r="AF200" s="8">
        <v>2.8140000000000001</v>
      </c>
      <c r="AG200" s="8">
        <f t="shared" si="59"/>
        <v>2.8140000000000001</v>
      </c>
      <c r="AH200" s="8">
        <f t="shared" si="60"/>
        <v>3.1257600000000001</v>
      </c>
      <c r="AI200" s="8">
        <f t="shared" si="61"/>
        <v>3.1257600000000001</v>
      </c>
      <c r="AJ200" s="8">
        <f t="shared" si="51"/>
        <v>1.1107889125799573</v>
      </c>
      <c r="AK200" s="8"/>
      <c r="AL200" s="12">
        <v>2</v>
      </c>
      <c r="AQ200" s="12"/>
    </row>
    <row r="201" spans="1:43" x14ac:dyDescent="0.3">
      <c r="A201">
        <v>66</v>
      </c>
      <c r="B201">
        <v>187</v>
      </c>
      <c r="C201" s="2">
        <v>2</v>
      </c>
      <c r="D201" s="30" t="s">
        <v>320</v>
      </c>
      <c r="E201">
        <v>1</v>
      </c>
      <c r="F201" s="2">
        <v>2</v>
      </c>
      <c r="G201" t="s">
        <v>158</v>
      </c>
      <c r="H201">
        <v>1</v>
      </c>
      <c r="I201" s="2">
        <v>2</v>
      </c>
      <c r="J201" t="str">
        <f t="shared" si="62"/>
        <v>T-113410_Standard</v>
      </c>
      <c r="K201">
        <f t="shared" si="63"/>
        <v>1</v>
      </c>
      <c r="L201"/>
      <c r="U201" s="30" t="s">
        <v>6</v>
      </c>
      <c r="V201" s="30" t="s">
        <v>160</v>
      </c>
      <c r="W201" s="1" t="s">
        <v>108</v>
      </c>
      <c r="X201" s="1">
        <v>1</v>
      </c>
      <c r="Y201" s="1"/>
      <c r="Z201" s="40">
        <v>6</v>
      </c>
      <c r="AA201" s="1" t="s">
        <v>131</v>
      </c>
      <c r="AB201" s="2">
        <f t="shared" si="58"/>
        <v>1</v>
      </c>
      <c r="AC201" s="40">
        <v>160</v>
      </c>
      <c r="AD201" s="42">
        <v>645</v>
      </c>
      <c r="AE201" s="15" t="s">
        <v>130</v>
      </c>
      <c r="AF201" s="8">
        <v>4.7249999999999996</v>
      </c>
      <c r="AG201" s="8">
        <f t="shared" si="59"/>
        <v>4.7249999999999996</v>
      </c>
      <c r="AH201" s="8">
        <f t="shared" si="60"/>
        <v>4.9535999999999998</v>
      </c>
      <c r="AI201" s="8">
        <f t="shared" si="61"/>
        <v>4.9535999999999998</v>
      </c>
      <c r="AJ201" s="8">
        <f t="shared" si="51"/>
        <v>1.0483809523809524</v>
      </c>
      <c r="AK201" s="8"/>
      <c r="AL201">
        <v>2</v>
      </c>
      <c r="AQ201" s="12"/>
    </row>
    <row r="202" spans="1:43" x14ac:dyDescent="0.3">
      <c r="A202">
        <v>74</v>
      </c>
      <c r="B202">
        <v>188</v>
      </c>
      <c r="C202" s="2">
        <v>2</v>
      </c>
      <c r="D202" s="30" t="s">
        <v>320</v>
      </c>
      <c r="E202">
        <v>1</v>
      </c>
      <c r="F202" s="2">
        <v>3</v>
      </c>
      <c r="G202" t="s">
        <v>166</v>
      </c>
      <c r="H202">
        <v>1</v>
      </c>
      <c r="I202" s="2">
        <v>3</v>
      </c>
      <c r="J202" t="str">
        <f t="shared" si="62"/>
        <v>T-113410_Standard</v>
      </c>
      <c r="K202">
        <f t="shared" si="63"/>
        <v>1</v>
      </c>
      <c r="L202"/>
      <c r="U202" s="30" t="s">
        <v>23</v>
      </c>
      <c r="V202" s="30" t="s">
        <v>160</v>
      </c>
      <c r="W202" s="1" t="s">
        <v>108</v>
      </c>
      <c r="X202" s="1">
        <v>1</v>
      </c>
      <c r="Y202" s="1"/>
      <c r="Z202" s="40">
        <v>6</v>
      </c>
      <c r="AA202" s="1" t="s">
        <v>131</v>
      </c>
      <c r="AB202" s="2">
        <f t="shared" si="58"/>
        <v>1</v>
      </c>
      <c r="AC202" s="40">
        <v>160</v>
      </c>
      <c r="AD202" s="42">
        <v>645</v>
      </c>
      <c r="AE202" s="15" t="s">
        <v>130</v>
      </c>
      <c r="AF202" s="8">
        <v>4.7249999999999996</v>
      </c>
      <c r="AG202" s="8">
        <f t="shared" si="59"/>
        <v>4.7249999999999996</v>
      </c>
      <c r="AH202" s="8">
        <f t="shared" si="60"/>
        <v>4.9535999999999998</v>
      </c>
      <c r="AI202" s="8">
        <f t="shared" si="61"/>
        <v>4.9535999999999998</v>
      </c>
      <c r="AJ202" s="8">
        <f t="shared" si="51"/>
        <v>1.0483809523809524</v>
      </c>
      <c r="AK202" s="8"/>
      <c r="AL202">
        <v>2</v>
      </c>
      <c r="AQ202" s="12"/>
    </row>
    <row r="203" spans="1:43" x14ac:dyDescent="0.3">
      <c r="A203">
        <v>89</v>
      </c>
      <c r="B203">
        <v>189</v>
      </c>
      <c r="C203" s="2">
        <v>2</v>
      </c>
      <c r="D203" s="30" t="s">
        <v>320</v>
      </c>
      <c r="E203">
        <v>1</v>
      </c>
      <c r="F203" s="2">
        <v>5</v>
      </c>
      <c r="G203" t="s">
        <v>178</v>
      </c>
      <c r="H203">
        <v>1</v>
      </c>
      <c r="I203" s="2">
        <v>3</v>
      </c>
      <c r="J203" t="str">
        <f t="shared" si="62"/>
        <v>T-113410_Standard</v>
      </c>
      <c r="K203">
        <f t="shared" si="63"/>
        <v>1</v>
      </c>
      <c r="L203"/>
      <c r="U203" s="30" t="s">
        <v>57</v>
      </c>
      <c r="V203" s="30" t="s">
        <v>160</v>
      </c>
      <c r="W203" s="1" t="s">
        <v>108</v>
      </c>
      <c r="X203" s="1">
        <v>1</v>
      </c>
      <c r="Y203" s="1"/>
      <c r="Z203" s="40">
        <v>6</v>
      </c>
      <c r="AA203" s="1" t="s">
        <v>131</v>
      </c>
      <c r="AB203" s="2">
        <f t="shared" si="58"/>
        <v>1</v>
      </c>
      <c r="AC203" s="40">
        <v>160</v>
      </c>
      <c r="AD203" s="42">
        <v>645</v>
      </c>
      <c r="AE203" s="15" t="s">
        <v>130</v>
      </c>
      <c r="AF203" s="8">
        <v>4.7249999999999996</v>
      </c>
      <c r="AG203" s="8">
        <f t="shared" si="59"/>
        <v>4.7249999999999996</v>
      </c>
      <c r="AH203" s="8">
        <f t="shared" si="60"/>
        <v>4.9535999999999998</v>
      </c>
      <c r="AI203" s="8">
        <f t="shared" si="61"/>
        <v>4.9535999999999998</v>
      </c>
      <c r="AJ203" s="8">
        <f t="shared" si="51"/>
        <v>1.0483809523809524</v>
      </c>
      <c r="AK203" s="8"/>
      <c r="AL203">
        <v>2</v>
      </c>
      <c r="AQ203" s="12"/>
    </row>
    <row r="204" spans="1:43" x14ac:dyDescent="0.3">
      <c r="A204">
        <v>100</v>
      </c>
      <c r="B204">
        <v>190</v>
      </c>
      <c r="C204" s="2">
        <v>2</v>
      </c>
      <c r="D204" s="30" t="s">
        <v>320</v>
      </c>
      <c r="E204">
        <v>1</v>
      </c>
      <c r="F204" s="2">
        <v>6</v>
      </c>
      <c r="G204" t="s">
        <v>189</v>
      </c>
      <c r="H204">
        <v>1</v>
      </c>
      <c r="I204" s="2">
        <v>6</v>
      </c>
      <c r="J204" t="str">
        <f t="shared" si="62"/>
        <v>T-113410_Standard</v>
      </c>
      <c r="K204">
        <f t="shared" si="63"/>
        <v>1</v>
      </c>
      <c r="L204"/>
      <c r="U204" s="30" t="s">
        <v>199</v>
      </c>
      <c r="V204" s="30" t="s">
        <v>160</v>
      </c>
      <c r="W204" s="1" t="s">
        <v>108</v>
      </c>
      <c r="X204" s="1">
        <v>1</v>
      </c>
      <c r="Y204" s="1"/>
      <c r="Z204" s="40">
        <v>6</v>
      </c>
      <c r="AA204" s="1" t="s">
        <v>131</v>
      </c>
      <c r="AB204" s="2">
        <f t="shared" si="58"/>
        <v>1</v>
      </c>
      <c r="AC204" s="40">
        <v>160</v>
      </c>
      <c r="AD204" s="42">
        <v>645</v>
      </c>
      <c r="AE204" s="15" t="s">
        <v>130</v>
      </c>
      <c r="AF204" s="8">
        <v>4.7249999999999996</v>
      </c>
      <c r="AG204" s="8">
        <f t="shared" si="59"/>
        <v>4.7249999999999996</v>
      </c>
      <c r="AH204" s="8">
        <f t="shared" si="60"/>
        <v>4.9535999999999998</v>
      </c>
      <c r="AI204" s="8">
        <f t="shared" si="61"/>
        <v>4.9535999999999998</v>
      </c>
      <c r="AJ204" s="8">
        <f t="shared" si="51"/>
        <v>1.0483809523809524</v>
      </c>
      <c r="AK204" s="8"/>
      <c r="AL204" s="12">
        <v>2</v>
      </c>
      <c r="AQ204" s="12"/>
    </row>
    <row r="205" spans="1:43" x14ac:dyDescent="0.3">
      <c r="A205">
        <v>112</v>
      </c>
      <c r="B205">
        <v>191</v>
      </c>
      <c r="C205" s="2">
        <v>2</v>
      </c>
      <c r="D205" s="30" t="s">
        <v>320</v>
      </c>
      <c r="E205">
        <v>1</v>
      </c>
      <c r="F205" s="2">
        <v>8</v>
      </c>
      <c r="G205" t="s">
        <v>217</v>
      </c>
      <c r="H205">
        <v>1</v>
      </c>
      <c r="I205" s="2">
        <v>2</v>
      </c>
      <c r="J205" t="str">
        <f t="shared" si="62"/>
        <v>T-113410_Standard</v>
      </c>
      <c r="K205">
        <f t="shared" si="63"/>
        <v>1</v>
      </c>
      <c r="L205"/>
      <c r="U205" s="30" t="s">
        <v>220</v>
      </c>
      <c r="V205" s="30" t="s">
        <v>160</v>
      </c>
      <c r="W205" s="1" t="s">
        <v>108</v>
      </c>
      <c r="X205" s="1">
        <v>1</v>
      </c>
      <c r="Y205" s="1"/>
      <c r="Z205" s="40">
        <v>6</v>
      </c>
      <c r="AA205" s="1" t="s">
        <v>131</v>
      </c>
      <c r="AB205" s="2">
        <f t="shared" si="58"/>
        <v>1</v>
      </c>
      <c r="AC205" s="40">
        <v>160</v>
      </c>
      <c r="AD205" s="42">
        <v>645</v>
      </c>
      <c r="AE205" s="15" t="s">
        <v>130</v>
      </c>
      <c r="AF205" s="8">
        <v>4.7249999999999996</v>
      </c>
      <c r="AG205" s="8">
        <f t="shared" si="59"/>
        <v>4.7249999999999996</v>
      </c>
      <c r="AH205" s="8">
        <f t="shared" si="60"/>
        <v>4.9535999999999998</v>
      </c>
      <c r="AI205" s="8">
        <f t="shared" si="61"/>
        <v>4.9535999999999998</v>
      </c>
      <c r="AJ205" s="8">
        <f t="shared" si="51"/>
        <v>1.0483809523809524</v>
      </c>
      <c r="AK205" s="8"/>
      <c r="AL205">
        <v>2</v>
      </c>
      <c r="AQ205" s="12"/>
    </row>
    <row r="206" spans="1:43" x14ac:dyDescent="0.3">
      <c r="A206">
        <v>120</v>
      </c>
      <c r="B206">
        <v>192</v>
      </c>
      <c r="C206" s="2">
        <v>2</v>
      </c>
      <c r="D206" s="30" t="s">
        <v>320</v>
      </c>
      <c r="E206">
        <v>1</v>
      </c>
      <c r="F206" s="2">
        <v>9</v>
      </c>
      <c r="G206" t="s">
        <v>228</v>
      </c>
      <c r="H206">
        <v>1</v>
      </c>
      <c r="I206" s="2">
        <v>4</v>
      </c>
      <c r="J206" t="str">
        <f t="shared" si="62"/>
        <v>T-113410_Standard</v>
      </c>
      <c r="K206">
        <f t="shared" si="63"/>
        <v>1</v>
      </c>
      <c r="L206"/>
      <c r="U206" s="30" t="s">
        <v>235</v>
      </c>
      <c r="V206" s="30" t="s">
        <v>160</v>
      </c>
      <c r="W206" s="1" t="s">
        <v>108</v>
      </c>
      <c r="X206" s="1">
        <v>1</v>
      </c>
      <c r="Y206" s="1"/>
      <c r="Z206" s="40">
        <v>6</v>
      </c>
      <c r="AA206" s="1" t="s">
        <v>131</v>
      </c>
      <c r="AB206" s="2">
        <f t="shared" si="58"/>
        <v>1</v>
      </c>
      <c r="AC206" s="40">
        <v>160</v>
      </c>
      <c r="AD206" s="42">
        <v>645</v>
      </c>
      <c r="AE206" s="15" t="s">
        <v>130</v>
      </c>
      <c r="AF206" s="8">
        <v>4.7249999999999996</v>
      </c>
      <c r="AG206" s="8">
        <f t="shared" si="59"/>
        <v>4.7249999999999996</v>
      </c>
      <c r="AH206" s="8">
        <f t="shared" si="60"/>
        <v>4.9535999999999998</v>
      </c>
      <c r="AI206" s="8">
        <f t="shared" si="61"/>
        <v>4.9535999999999998</v>
      </c>
      <c r="AJ206" s="8">
        <f t="shared" si="51"/>
        <v>1.0483809523809524</v>
      </c>
      <c r="AK206" s="8"/>
      <c r="AL206">
        <v>2</v>
      </c>
      <c r="AQ206" s="12"/>
    </row>
    <row r="207" spans="1:43" x14ac:dyDescent="0.3">
      <c r="A207">
        <v>104</v>
      </c>
      <c r="B207">
        <v>193</v>
      </c>
      <c r="C207" s="2">
        <v>2</v>
      </c>
      <c r="D207" s="30" t="s">
        <v>320</v>
      </c>
      <c r="E207">
        <v>1</v>
      </c>
      <c r="F207" s="2">
        <v>7</v>
      </c>
      <c r="G207" t="s">
        <v>202</v>
      </c>
      <c r="H207">
        <v>1</v>
      </c>
      <c r="I207" s="2">
        <v>2</v>
      </c>
      <c r="J207" t="str">
        <f t="shared" si="62"/>
        <v>T-113425_Standard</v>
      </c>
      <c r="K207">
        <f t="shared" si="63"/>
        <v>1</v>
      </c>
      <c r="L207"/>
      <c r="U207" s="30" t="s">
        <v>205</v>
      </c>
      <c r="V207" s="30" t="s">
        <v>206</v>
      </c>
      <c r="W207" s="1" t="s">
        <v>108</v>
      </c>
      <c r="X207" s="1">
        <v>1</v>
      </c>
      <c r="Y207" s="1"/>
      <c r="Z207" s="40">
        <v>6</v>
      </c>
      <c r="AA207" s="1" t="s">
        <v>131</v>
      </c>
      <c r="AB207" s="2">
        <f t="shared" si="58"/>
        <v>1</v>
      </c>
      <c r="AC207" s="40">
        <v>160</v>
      </c>
      <c r="AD207" s="42">
        <v>651</v>
      </c>
      <c r="AE207" s="15" t="s">
        <v>130</v>
      </c>
      <c r="AF207" s="8">
        <v>4.6909999999999998</v>
      </c>
      <c r="AG207" s="8">
        <f t="shared" si="59"/>
        <v>4.6909999999999998</v>
      </c>
      <c r="AH207" s="8">
        <f t="shared" si="60"/>
        <v>4.9996799999999997</v>
      </c>
      <c r="AI207" s="8">
        <f t="shared" si="61"/>
        <v>4.9996799999999997</v>
      </c>
      <c r="AJ207" s="8">
        <f t="shared" si="51"/>
        <v>1.065802600724792</v>
      </c>
      <c r="AK207" s="8"/>
      <c r="AL207">
        <v>2</v>
      </c>
      <c r="AQ207" s="12"/>
    </row>
    <row r="208" spans="1:43" x14ac:dyDescent="0.3">
      <c r="A208">
        <v>106</v>
      </c>
      <c r="B208">
        <v>194</v>
      </c>
      <c r="C208" s="2">
        <v>2</v>
      </c>
      <c r="D208" s="30" t="s">
        <v>320</v>
      </c>
      <c r="E208">
        <v>1</v>
      </c>
      <c r="F208" s="2">
        <v>7</v>
      </c>
      <c r="G208" t="s">
        <v>202</v>
      </c>
      <c r="H208">
        <v>1</v>
      </c>
      <c r="I208" s="2">
        <v>4</v>
      </c>
      <c r="J208" t="str">
        <f t="shared" si="62"/>
        <v>T-113367_Standard</v>
      </c>
      <c r="K208">
        <f t="shared" si="63"/>
        <v>1</v>
      </c>
      <c r="L208"/>
      <c r="U208" s="30" t="s">
        <v>208</v>
      </c>
      <c r="V208" s="30" t="s">
        <v>209</v>
      </c>
      <c r="W208" s="1" t="s">
        <v>108</v>
      </c>
      <c r="X208" s="1">
        <v>1</v>
      </c>
      <c r="Y208" s="1"/>
      <c r="Z208" s="40">
        <v>6</v>
      </c>
      <c r="AA208" s="1" t="s">
        <v>131</v>
      </c>
      <c r="AB208" s="2">
        <f t="shared" si="58"/>
        <v>1</v>
      </c>
      <c r="AC208" s="40">
        <v>160</v>
      </c>
      <c r="AD208" s="42">
        <v>651</v>
      </c>
      <c r="AE208" s="15" t="s">
        <v>130</v>
      </c>
      <c r="AF208" s="8">
        <v>4.6909999999999998</v>
      </c>
      <c r="AG208" s="8">
        <f t="shared" si="59"/>
        <v>4.6909999999999998</v>
      </c>
      <c r="AH208" s="8">
        <f t="shared" si="60"/>
        <v>4.9996799999999997</v>
      </c>
      <c r="AI208" s="8">
        <f t="shared" si="61"/>
        <v>4.9996799999999997</v>
      </c>
      <c r="AJ208" s="8">
        <f t="shared" si="51"/>
        <v>1.065802600724792</v>
      </c>
      <c r="AK208" s="8"/>
      <c r="AL208" s="12">
        <v>2</v>
      </c>
      <c r="AQ208" s="12"/>
    </row>
    <row r="209" spans="1:43" x14ac:dyDescent="0.3">
      <c r="A209">
        <v>67</v>
      </c>
      <c r="B209">
        <v>195</v>
      </c>
      <c r="C209" s="2">
        <v>2</v>
      </c>
      <c r="D209" s="30" t="s">
        <v>320</v>
      </c>
      <c r="E209">
        <v>1</v>
      </c>
      <c r="F209" s="2">
        <v>2</v>
      </c>
      <c r="G209" t="s">
        <v>158</v>
      </c>
      <c r="H209">
        <v>1</v>
      </c>
      <c r="I209" s="2">
        <v>3</v>
      </c>
      <c r="J209" t="str">
        <f t="shared" si="62"/>
        <v>T-113510_Standard</v>
      </c>
      <c r="K209">
        <f t="shared" si="63"/>
        <v>1</v>
      </c>
      <c r="L209"/>
      <c r="U209" s="30" t="s">
        <v>7</v>
      </c>
      <c r="V209" s="30" t="s">
        <v>161</v>
      </c>
      <c r="W209" s="1" t="s">
        <v>108</v>
      </c>
      <c r="X209" s="1">
        <v>1</v>
      </c>
      <c r="Y209" s="1"/>
      <c r="Z209" s="40">
        <v>6</v>
      </c>
      <c r="AA209" s="1" t="s">
        <v>131</v>
      </c>
      <c r="AB209" s="2">
        <f t="shared" si="58"/>
        <v>1</v>
      </c>
      <c r="AC209" s="40">
        <v>160</v>
      </c>
      <c r="AD209" s="42">
        <v>685</v>
      </c>
      <c r="AE209" s="15" t="s">
        <v>130</v>
      </c>
      <c r="AF209" s="8">
        <v>5.0229999999999997</v>
      </c>
      <c r="AG209" s="8">
        <f t="shared" si="59"/>
        <v>5.0229999999999997</v>
      </c>
      <c r="AH209" s="8">
        <f t="shared" si="60"/>
        <v>5.2607999999999997</v>
      </c>
      <c r="AI209" s="8">
        <f t="shared" si="61"/>
        <v>5.2607999999999997</v>
      </c>
      <c r="AJ209" s="8">
        <f t="shared" si="51"/>
        <v>1.047342225761497</v>
      </c>
      <c r="AK209" s="8"/>
      <c r="AL209">
        <v>2</v>
      </c>
      <c r="AQ209" s="12"/>
    </row>
    <row r="210" spans="1:43" x14ac:dyDescent="0.3">
      <c r="A210">
        <v>75</v>
      </c>
      <c r="B210">
        <v>196</v>
      </c>
      <c r="C210" s="2">
        <v>2</v>
      </c>
      <c r="D210" s="30" t="s">
        <v>320</v>
      </c>
      <c r="E210">
        <v>1</v>
      </c>
      <c r="F210" s="2">
        <v>3</v>
      </c>
      <c r="G210" t="s">
        <v>166</v>
      </c>
      <c r="H210">
        <v>1</v>
      </c>
      <c r="I210" s="2">
        <v>4</v>
      </c>
      <c r="J210" t="str">
        <f t="shared" si="62"/>
        <v>T-113362_Standard</v>
      </c>
      <c r="K210">
        <f t="shared" si="63"/>
        <v>1</v>
      </c>
      <c r="L210"/>
      <c r="U210" s="30" t="s">
        <v>24</v>
      </c>
      <c r="V210" s="30" t="s">
        <v>169</v>
      </c>
      <c r="W210" s="1" t="s">
        <v>108</v>
      </c>
      <c r="X210" s="1">
        <v>1</v>
      </c>
      <c r="Y210" s="1"/>
      <c r="Z210" s="40">
        <v>6</v>
      </c>
      <c r="AA210" s="1" t="s">
        <v>131</v>
      </c>
      <c r="AB210" s="2">
        <f t="shared" si="58"/>
        <v>1</v>
      </c>
      <c r="AC210" s="40">
        <v>160</v>
      </c>
      <c r="AD210" s="42">
        <v>685</v>
      </c>
      <c r="AE210" s="15" t="s">
        <v>130</v>
      </c>
      <c r="AF210" s="8">
        <v>5.0229999999999997</v>
      </c>
      <c r="AG210" s="8">
        <f t="shared" si="59"/>
        <v>5.0229999999999997</v>
      </c>
      <c r="AH210" s="8">
        <f t="shared" si="60"/>
        <v>5.2607999999999997</v>
      </c>
      <c r="AI210" s="8">
        <f t="shared" si="61"/>
        <v>5.2607999999999997</v>
      </c>
      <c r="AJ210" s="8">
        <f t="shared" si="51"/>
        <v>1.047342225761497</v>
      </c>
      <c r="AK210" s="8"/>
      <c r="AL210">
        <v>2</v>
      </c>
      <c r="AQ210" s="12"/>
    </row>
    <row r="211" spans="1:43" x14ac:dyDescent="0.3">
      <c r="A211">
        <v>144</v>
      </c>
      <c r="B211">
        <v>197</v>
      </c>
      <c r="C211" s="2">
        <v>2</v>
      </c>
      <c r="D211" s="30" t="s">
        <v>320</v>
      </c>
      <c r="E211">
        <v>1</v>
      </c>
      <c r="F211" s="2">
        <v>12</v>
      </c>
      <c r="G211" t="s">
        <v>270</v>
      </c>
      <c r="H211">
        <v>1</v>
      </c>
      <c r="I211" s="2">
        <v>1</v>
      </c>
      <c r="J211" t="s">
        <v>271</v>
      </c>
      <c r="K211">
        <v>1</v>
      </c>
      <c r="L211" s="2">
        <v>5</v>
      </c>
      <c r="M211" t="str">
        <f>V211</f>
        <v>T-113484_Standard</v>
      </c>
      <c r="N211">
        <f>X211</f>
        <v>1</v>
      </c>
      <c r="U211" s="30" t="s">
        <v>279</v>
      </c>
      <c r="V211" s="30" t="s">
        <v>280</v>
      </c>
      <c r="W211" s="1" t="s">
        <v>108</v>
      </c>
      <c r="X211" s="1">
        <v>1</v>
      </c>
      <c r="Y211" s="1"/>
      <c r="Z211" s="40">
        <v>6</v>
      </c>
      <c r="AA211" s="1" t="s">
        <v>131</v>
      </c>
      <c r="AB211" s="2">
        <f t="shared" si="58"/>
        <v>1</v>
      </c>
      <c r="AC211" s="40">
        <v>160</v>
      </c>
      <c r="AD211" s="42">
        <v>766</v>
      </c>
      <c r="AE211" s="15" t="s">
        <v>130</v>
      </c>
      <c r="AF211" s="8">
        <v>5.2670000000000003</v>
      </c>
      <c r="AG211" s="8">
        <f t="shared" si="59"/>
        <v>5.2670000000000003</v>
      </c>
      <c r="AH211" s="8">
        <f t="shared" si="60"/>
        <v>5.8828800000000001</v>
      </c>
      <c r="AI211" s="8">
        <f t="shared" si="61"/>
        <v>5.8828800000000001</v>
      </c>
      <c r="AJ211" s="8">
        <f t="shared" si="51"/>
        <v>1.1169318397569774</v>
      </c>
      <c r="AK211" s="8"/>
      <c r="AL211" s="12">
        <v>2</v>
      </c>
      <c r="AQ211" s="12"/>
    </row>
    <row r="212" spans="1:43" x14ac:dyDescent="0.3">
      <c r="A212">
        <v>145</v>
      </c>
      <c r="B212">
        <v>198</v>
      </c>
      <c r="C212" s="2">
        <v>2</v>
      </c>
      <c r="D212" s="30" t="s">
        <v>320</v>
      </c>
      <c r="E212">
        <v>1</v>
      </c>
      <c r="F212" s="2">
        <v>12</v>
      </c>
      <c r="G212" t="s">
        <v>270</v>
      </c>
      <c r="H212">
        <v>1</v>
      </c>
      <c r="I212" s="2">
        <v>1</v>
      </c>
      <c r="J212" t="s">
        <v>271</v>
      </c>
      <c r="K212">
        <v>1</v>
      </c>
      <c r="L212" s="2">
        <v>6</v>
      </c>
      <c r="M212" t="str">
        <f>V212</f>
        <v>T-113474_Standard</v>
      </c>
      <c r="N212">
        <f>X212</f>
        <v>1</v>
      </c>
      <c r="U212" s="30" t="s">
        <v>281</v>
      </c>
      <c r="V212" s="30" t="s">
        <v>282</v>
      </c>
      <c r="W212" s="1" t="s">
        <v>108</v>
      </c>
      <c r="X212" s="1">
        <v>1</v>
      </c>
      <c r="Y212" s="1"/>
      <c r="Z212" s="40">
        <v>6</v>
      </c>
      <c r="AA212" s="1" t="s">
        <v>131</v>
      </c>
      <c r="AB212" s="2">
        <f t="shared" si="58"/>
        <v>1</v>
      </c>
      <c r="AC212" s="40">
        <v>160</v>
      </c>
      <c r="AD212" s="42">
        <v>766</v>
      </c>
      <c r="AE212" s="15" t="s">
        <v>130</v>
      </c>
      <c r="AF212" s="8">
        <v>5.2670000000000003</v>
      </c>
      <c r="AG212" s="8">
        <f t="shared" si="59"/>
        <v>5.2670000000000003</v>
      </c>
      <c r="AH212" s="8">
        <f t="shared" si="60"/>
        <v>5.8828800000000001</v>
      </c>
      <c r="AI212" s="8">
        <f t="shared" si="61"/>
        <v>5.8828800000000001</v>
      </c>
      <c r="AJ212" s="8">
        <f t="shared" si="51"/>
        <v>1.1169318397569774</v>
      </c>
      <c r="AK212" s="8"/>
      <c r="AL212">
        <v>2</v>
      </c>
      <c r="AQ212" s="12"/>
    </row>
    <row r="213" spans="1:43" x14ac:dyDescent="0.3">
      <c r="A213">
        <v>82</v>
      </c>
      <c r="B213">
        <v>199</v>
      </c>
      <c r="C213" s="2">
        <v>2</v>
      </c>
      <c r="D213" s="30" t="s">
        <v>320</v>
      </c>
      <c r="E213">
        <v>1</v>
      </c>
      <c r="F213" s="2">
        <v>4</v>
      </c>
      <c r="G213" t="s">
        <v>171</v>
      </c>
      <c r="H213">
        <v>1</v>
      </c>
      <c r="I213" s="2">
        <v>4</v>
      </c>
      <c r="J213" t="str">
        <f t="shared" ref="J213:J225" si="64">V213</f>
        <v>T-113424_Standard</v>
      </c>
      <c r="K213">
        <f t="shared" ref="K213:K225" si="65">X213</f>
        <v>1</v>
      </c>
      <c r="L213"/>
      <c r="U213" s="30" t="s">
        <v>41</v>
      </c>
      <c r="V213" s="30" t="s">
        <v>175</v>
      </c>
      <c r="W213" s="1" t="s">
        <v>108</v>
      </c>
      <c r="X213" s="1">
        <v>1</v>
      </c>
      <c r="Y213" s="1"/>
      <c r="Z213" s="40">
        <v>6</v>
      </c>
      <c r="AA213" s="1" t="s">
        <v>131</v>
      </c>
      <c r="AB213" s="2">
        <f t="shared" si="58"/>
        <v>1</v>
      </c>
      <c r="AC213" s="40">
        <v>160</v>
      </c>
      <c r="AD213" s="42">
        <v>895</v>
      </c>
      <c r="AE213" s="15" t="s">
        <v>130</v>
      </c>
      <c r="AF213" s="8">
        <v>6.569</v>
      </c>
      <c r="AG213" s="8">
        <f t="shared" si="59"/>
        <v>6.569</v>
      </c>
      <c r="AH213" s="8">
        <f t="shared" si="60"/>
        <v>6.8735999999999997</v>
      </c>
      <c r="AI213" s="8">
        <f t="shared" si="61"/>
        <v>6.8735999999999997</v>
      </c>
      <c r="AJ213" s="8">
        <f t="shared" si="51"/>
        <v>1.0463693103973206</v>
      </c>
      <c r="AK213" s="8"/>
      <c r="AL213">
        <v>2</v>
      </c>
      <c r="AQ213" s="12"/>
    </row>
    <row r="214" spans="1:43" x14ac:dyDescent="0.3">
      <c r="A214">
        <v>84</v>
      </c>
      <c r="B214">
        <v>200</v>
      </c>
      <c r="C214" s="2">
        <v>2</v>
      </c>
      <c r="D214" s="30" t="s">
        <v>320</v>
      </c>
      <c r="E214">
        <v>1</v>
      </c>
      <c r="F214" s="2">
        <v>4</v>
      </c>
      <c r="G214" t="s">
        <v>171</v>
      </c>
      <c r="H214">
        <v>1</v>
      </c>
      <c r="I214" s="2">
        <v>6</v>
      </c>
      <c r="J214" t="str">
        <f t="shared" si="64"/>
        <v>T-113361_Standard</v>
      </c>
      <c r="K214">
        <f t="shared" si="65"/>
        <v>1</v>
      </c>
      <c r="L214"/>
      <c r="U214" s="30" t="s">
        <v>43</v>
      </c>
      <c r="V214" s="30" t="s">
        <v>176</v>
      </c>
      <c r="W214" s="1" t="s">
        <v>108</v>
      </c>
      <c r="X214" s="1">
        <v>1</v>
      </c>
      <c r="Y214" s="1"/>
      <c r="Z214" s="40">
        <v>6</v>
      </c>
      <c r="AA214" s="1" t="s">
        <v>131</v>
      </c>
      <c r="AB214" s="2">
        <f t="shared" si="58"/>
        <v>1</v>
      </c>
      <c r="AC214" s="40">
        <v>160</v>
      </c>
      <c r="AD214" s="42">
        <v>895</v>
      </c>
      <c r="AE214" s="15" t="s">
        <v>130</v>
      </c>
      <c r="AF214" s="8">
        <v>6.569</v>
      </c>
      <c r="AG214" s="8">
        <f t="shared" si="59"/>
        <v>6.569</v>
      </c>
      <c r="AH214" s="8">
        <f t="shared" si="60"/>
        <v>6.8735999999999997</v>
      </c>
      <c r="AI214" s="8">
        <f t="shared" si="61"/>
        <v>6.8735999999999997</v>
      </c>
      <c r="AJ214" s="8">
        <f t="shared" si="51"/>
        <v>1.0463693103973206</v>
      </c>
      <c r="AK214" s="8"/>
      <c r="AL214">
        <v>2</v>
      </c>
      <c r="AQ214" s="12"/>
    </row>
    <row r="215" spans="1:43" x14ac:dyDescent="0.3">
      <c r="A215">
        <v>114</v>
      </c>
      <c r="B215">
        <v>201</v>
      </c>
      <c r="C215" s="2">
        <v>2</v>
      </c>
      <c r="D215" s="30" t="s">
        <v>320</v>
      </c>
      <c r="E215">
        <v>1</v>
      </c>
      <c r="F215" s="2">
        <v>8</v>
      </c>
      <c r="G215" t="s">
        <v>217</v>
      </c>
      <c r="H215">
        <v>1</v>
      </c>
      <c r="I215" s="2">
        <v>4</v>
      </c>
      <c r="J215" t="str">
        <f t="shared" si="64"/>
        <v>T-113546_Standard</v>
      </c>
      <c r="K215">
        <f t="shared" si="65"/>
        <v>1</v>
      </c>
      <c r="L215"/>
      <c r="U215" s="30" t="s">
        <v>222</v>
      </c>
      <c r="V215" s="30" t="s">
        <v>223</v>
      </c>
      <c r="W215" s="1" t="s">
        <v>108</v>
      </c>
      <c r="X215" s="1">
        <v>1</v>
      </c>
      <c r="Y215" s="1"/>
      <c r="Z215" s="40">
        <v>6</v>
      </c>
      <c r="AA215" s="1" t="s">
        <v>131</v>
      </c>
      <c r="AB215" s="2">
        <f t="shared" si="58"/>
        <v>1</v>
      </c>
      <c r="AC215" s="40">
        <v>160</v>
      </c>
      <c r="AD215" s="42">
        <v>907</v>
      </c>
      <c r="AE215" s="15" t="s">
        <v>130</v>
      </c>
      <c r="AF215" s="8">
        <v>6.7249999999999996</v>
      </c>
      <c r="AG215" s="8">
        <f t="shared" si="59"/>
        <v>6.7249999999999996</v>
      </c>
      <c r="AH215" s="8">
        <f t="shared" si="60"/>
        <v>6.9657600000000004</v>
      </c>
      <c r="AI215" s="8">
        <f t="shared" si="61"/>
        <v>6.9657600000000004</v>
      </c>
      <c r="AJ215" s="8">
        <f t="shared" si="51"/>
        <v>1.0358007434944239</v>
      </c>
      <c r="AK215" s="8"/>
      <c r="AL215" s="12">
        <v>2</v>
      </c>
      <c r="AQ215" s="12"/>
    </row>
    <row r="216" spans="1:43" x14ac:dyDescent="0.3">
      <c r="A216">
        <v>119</v>
      </c>
      <c r="B216">
        <v>202</v>
      </c>
      <c r="C216" s="2">
        <v>2</v>
      </c>
      <c r="D216" s="30" t="s">
        <v>320</v>
      </c>
      <c r="E216">
        <v>1</v>
      </c>
      <c r="F216" s="2">
        <v>9</v>
      </c>
      <c r="G216" t="s">
        <v>228</v>
      </c>
      <c r="H216">
        <v>1</v>
      </c>
      <c r="I216" s="2">
        <v>3</v>
      </c>
      <c r="J216" t="str">
        <f t="shared" si="64"/>
        <v>T-113408_Standard</v>
      </c>
      <c r="K216">
        <f t="shared" si="65"/>
        <v>1</v>
      </c>
      <c r="L216"/>
      <c r="U216" s="30" t="s">
        <v>233</v>
      </c>
      <c r="V216" s="30" t="s">
        <v>234</v>
      </c>
      <c r="W216" s="1" t="s">
        <v>108</v>
      </c>
      <c r="X216" s="1">
        <v>1</v>
      </c>
      <c r="Y216" s="1"/>
      <c r="Z216" s="40">
        <v>6</v>
      </c>
      <c r="AA216" s="1" t="s">
        <v>131</v>
      </c>
      <c r="AB216" s="2">
        <f t="shared" si="58"/>
        <v>1</v>
      </c>
      <c r="AC216" s="40">
        <v>160</v>
      </c>
      <c r="AD216" s="42">
        <v>907</v>
      </c>
      <c r="AE216" s="15" t="s">
        <v>130</v>
      </c>
      <c r="AF216" s="8">
        <v>6.7249999999999996</v>
      </c>
      <c r="AG216" s="8">
        <f t="shared" si="59"/>
        <v>6.7249999999999996</v>
      </c>
      <c r="AH216" s="8">
        <f t="shared" si="60"/>
        <v>6.9657600000000004</v>
      </c>
      <c r="AI216" s="8">
        <f t="shared" si="61"/>
        <v>6.9657600000000004</v>
      </c>
      <c r="AJ216" s="8">
        <f t="shared" si="51"/>
        <v>1.0358007434944239</v>
      </c>
      <c r="AK216" s="8"/>
      <c r="AL216" s="12">
        <v>2</v>
      </c>
    </row>
    <row r="217" spans="1:43" x14ac:dyDescent="0.3">
      <c r="A217">
        <v>90</v>
      </c>
      <c r="B217">
        <v>203</v>
      </c>
      <c r="C217" s="2">
        <v>2</v>
      </c>
      <c r="D217" s="30" t="s">
        <v>320</v>
      </c>
      <c r="E217">
        <v>1</v>
      </c>
      <c r="F217" s="2">
        <v>5</v>
      </c>
      <c r="G217" t="s">
        <v>178</v>
      </c>
      <c r="H217">
        <v>1</v>
      </c>
      <c r="I217" s="2">
        <v>4</v>
      </c>
      <c r="J217" t="str">
        <f t="shared" si="64"/>
        <v>T-113413_Standard</v>
      </c>
      <c r="K217">
        <f t="shared" si="65"/>
        <v>1</v>
      </c>
      <c r="L217"/>
      <c r="U217" s="30" t="s">
        <v>181</v>
      </c>
      <c r="V217" s="30" t="s">
        <v>182</v>
      </c>
      <c r="W217" s="1" t="s">
        <v>108</v>
      </c>
      <c r="X217" s="1">
        <v>1</v>
      </c>
      <c r="Y217" s="1"/>
      <c r="Z217" s="40">
        <v>6</v>
      </c>
      <c r="AA217" s="1" t="s">
        <v>131</v>
      </c>
      <c r="AB217" s="2">
        <f t="shared" si="58"/>
        <v>1</v>
      </c>
      <c r="AC217" s="40">
        <v>160</v>
      </c>
      <c r="AD217" s="42">
        <v>909</v>
      </c>
      <c r="AE217" s="15" t="s">
        <v>130</v>
      </c>
      <c r="AF217" s="8">
        <v>6.7549999999999999</v>
      </c>
      <c r="AG217" s="8">
        <f t="shared" si="59"/>
        <v>6.7549999999999999</v>
      </c>
      <c r="AH217" s="8">
        <f t="shared" si="60"/>
        <v>6.9811199999999998</v>
      </c>
      <c r="AI217" s="8">
        <f t="shared" si="61"/>
        <v>6.9811199999999998</v>
      </c>
      <c r="AJ217" s="8">
        <f t="shared" si="51"/>
        <v>1.0334744633604738</v>
      </c>
      <c r="AK217" s="8"/>
      <c r="AL217">
        <v>2</v>
      </c>
      <c r="AQ217" s="12"/>
    </row>
    <row r="218" spans="1:43" x14ac:dyDescent="0.3">
      <c r="A218">
        <v>97</v>
      </c>
      <c r="B218">
        <v>204</v>
      </c>
      <c r="C218" s="2">
        <v>2</v>
      </c>
      <c r="D218" s="30" t="s">
        <v>320</v>
      </c>
      <c r="E218">
        <v>1</v>
      </c>
      <c r="F218" s="2">
        <v>6</v>
      </c>
      <c r="G218" t="s">
        <v>189</v>
      </c>
      <c r="H218">
        <v>1</v>
      </c>
      <c r="I218" s="2">
        <v>3</v>
      </c>
      <c r="J218" t="str">
        <f t="shared" si="64"/>
        <v>T-113413_Standard</v>
      </c>
      <c r="K218">
        <f t="shared" si="65"/>
        <v>1</v>
      </c>
      <c r="L218"/>
      <c r="U218" s="30" t="s">
        <v>194</v>
      </c>
      <c r="V218" s="30" t="s">
        <v>182</v>
      </c>
      <c r="W218" s="1" t="s">
        <v>108</v>
      </c>
      <c r="X218" s="1">
        <v>1</v>
      </c>
      <c r="Y218" s="1"/>
      <c r="Z218" s="40">
        <v>6</v>
      </c>
      <c r="AA218" s="1" t="s">
        <v>131</v>
      </c>
      <c r="AB218" s="2">
        <f t="shared" si="58"/>
        <v>1</v>
      </c>
      <c r="AC218" s="40">
        <v>160</v>
      </c>
      <c r="AD218" s="42">
        <v>909</v>
      </c>
      <c r="AE218" s="15" t="s">
        <v>130</v>
      </c>
      <c r="AF218" s="8">
        <v>6.7549999999999999</v>
      </c>
      <c r="AG218" s="8">
        <f t="shared" si="59"/>
        <v>6.7549999999999999</v>
      </c>
      <c r="AH218" s="8">
        <f t="shared" si="60"/>
        <v>6.9811199999999998</v>
      </c>
      <c r="AI218" s="8">
        <f t="shared" si="61"/>
        <v>6.9811199999999998</v>
      </c>
      <c r="AJ218" s="8">
        <f t="shared" si="51"/>
        <v>1.0334744633604738</v>
      </c>
      <c r="AK218" s="8"/>
      <c r="AL218">
        <v>2</v>
      </c>
    </row>
    <row r="219" spans="1:43" x14ac:dyDescent="0.3">
      <c r="A219">
        <v>113</v>
      </c>
      <c r="B219">
        <v>205</v>
      </c>
      <c r="C219" s="2">
        <v>2</v>
      </c>
      <c r="D219" s="30" t="s">
        <v>320</v>
      </c>
      <c r="E219">
        <v>1</v>
      </c>
      <c r="F219" s="2">
        <v>8</v>
      </c>
      <c r="G219" t="s">
        <v>217</v>
      </c>
      <c r="H219">
        <v>1</v>
      </c>
      <c r="I219" s="2">
        <v>3</v>
      </c>
      <c r="J219" t="str">
        <f t="shared" si="64"/>
        <v>T-113413_Standard</v>
      </c>
      <c r="K219">
        <f t="shared" si="65"/>
        <v>1</v>
      </c>
      <c r="L219"/>
      <c r="U219" s="30" t="s">
        <v>221</v>
      </c>
      <c r="V219" s="30" t="s">
        <v>182</v>
      </c>
      <c r="W219" s="1" t="s">
        <v>108</v>
      </c>
      <c r="X219" s="1">
        <v>1</v>
      </c>
      <c r="Y219" s="1"/>
      <c r="Z219" s="40">
        <v>6</v>
      </c>
      <c r="AA219" s="1" t="s">
        <v>131</v>
      </c>
      <c r="AB219" s="2">
        <f t="shared" si="58"/>
        <v>1</v>
      </c>
      <c r="AC219" s="40">
        <v>160</v>
      </c>
      <c r="AD219" s="42">
        <v>909</v>
      </c>
      <c r="AE219" s="15" t="s">
        <v>130</v>
      </c>
      <c r="AF219" s="8">
        <v>6.7549999999999999</v>
      </c>
      <c r="AG219" s="8">
        <f t="shared" si="59"/>
        <v>6.7549999999999999</v>
      </c>
      <c r="AH219" s="8">
        <f t="shared" si="60"/>
        <v>6.9811199999999998</v>
      </c>
      <c r="AI219" s="8">
        <f t="shared" si="61"/>
        <v>6.9811199999999998</v>
      </c>
      <c r="AJ219" s="8">
        <f t="shared" si="51"/>
        <v>1.0334744633604738</v>
      </c>
      <c r="AK219" s="8"/>
      <c r="AL219">
        <v>2</v>
      </c>
    </row>
    <row r="220" spans="1:43" x14ac:dyDescent="0.3">
      <c r="A220">
        <v>122</v>
      </c>
      <c r="B220">
        <v>206</v>
      </c>
      <c r="C220" s="2">
        <v>2</v>
      </c>
      <c r="D220" s="30" t="s">
        <v>320</v>
      </c>
      <c r="E220">
        <v>1</v>
      </c>
      <c r="F220" s="2">
        <v>9</v>
      </c>
      <c r="G220" t="s">
        <v>228</v>
      </c>
      <c r="H220">
        <v>1</v>
      </c>
      <c r="I220" s="2">
        <v>6</v>
      </c>
      <c r="J220" t="str">
        <f t="shared" si="64"/>
        <v>T-113413_Standard</v>
      </c>
      <c r="K220">
        <f t="shared" si="65"/>
        <v>1</v>
      </c>
      <c r="L220"/>
      <c r="U220" s="30" t="s">
        <v>238</v>
      </c>
      <c r="V220" s="30" t="s">
        <v>182</v>
      </c>
      <c r="W220" s="1" t="s">
        <v>108</v>
      </c>
      <c r="X220" s="1">
        <v>1</v>
      </c>
      <c r="Y220" s="1"/>
      <c r="Z220" s="40">
        <v>6</v>
      </c>
      <c r="AA220" s="1" t="s">
        <v>131</v>
      </c>
      <c r="AB220" s="2">
        <f t="shared" si="58"/>
        <v>1</v>
      </c>
      <c r="AC220" s="40">
        <v>160</v>
      </c>
      <c r="AD220" s="42">
        <v>909</v>
      </c>
      <c r="AE220" s="15" t="s">
        <v>130</v>
      </c>
      <c r="AF220" s="8">
        <v>6.7549999999999999</v>
      </c>
      <c r="AG220" s="8">
        <f t="shared" si="59"/>
        <v>6.7549999999999999</v>
      </c>
      <c r="AH220" s="8">
        <f t="shared" si="60"/>
        <v>6.9811199999999998</v>
      </c>
      <c r="AI220" s="8">
        <f t="shared" si="61"/>
        <v>6.9811199999999998</v>
      </c>
      <c r="AJ220" s="8">
        <f t="shared" si="51"/>
        <v>1.0334744633604738</v>
      </c>
      <c r="AK220" s="8"/>
      <c r="AL220">
        <v>2</v>
      </c>
    </row>
    <row r="221" spans="1:43" x14ac:dyDescent="0.3">
      <c r="A221">
        <v>59</v>
      </c>
      <c r="B221">
        <v>207</v>
      </c>
      <c r="C221" s="2">
        <v>2</v>
      </c>
      <c r="D221" s="30" t="s">
        <v>320</v>
      </c>
      <c r="E221">
        <v>1</v>
      </c>
      <c r="F221" s="2">
        <v>1</v>
      </c>
      <c r="G221" t="s">
        <v>137</v>
      </c>
      <c r="H221">
        <v>1</v>
      </c>
      <c r="I221" s="2">
        <v>5</v>
      </c>
      <c r="J221" t="str">
        <f t="shared" si="64"/>
        <v>T-113414_Standard</v>
      </c>
      <c r="K221">
        <f t="shared" si="65"/>
        <v>1</v>
      </c>
      <c r="L221"/>
      <c r="U221" s="30" t="s">
        <v>146</v>
      </c>
      <c r="V221" s="30" t="s">
        <v>147</v>
      </c>
      <c r="W221" s="1" t="s">
        <v>108</v>
      </c>
      <c r="X221" s="1">
        <v>1</v>
      </c>
      <c r="Y221" s="1"/>
      <c r="Z221" s="40">
        <v>6</v>
      </c>
      <c r="AA221" s="1" t="s">
        <v>131</v>
      </c>
      <c r="AB221" s="2">
        <f t="shared" si="58"/>
        <v>1</v>
      </c>
      <c r="AC221" s="40">
        <v>160</v>
      </c>
      <c r="AD221" s="42">
        <v>1000</v>
      </c>
      <c r="AE221" s="15" t="s">
        <v>130</v>
      </c>
      <c r="AF221" s="8">
        <v>7.6929999999999996</v>
      </c>
      <c r="AG221" s="8">
        <f t="shared" si="59"/>
        <v>7.6929999999999996</v>
      </c>
      <c r="AH221" s="8">
        <f t="shared" si="60"/>
        <v>7.68</v>
      </c>
      <c r="AI221" s="8">
        <f t="shared" si="61"/>
        <v>7.68</v>
      </c>
      <c r="AJ221" s="8">
        <f t="shared" si="51"/>
        <v>0.99831015208631224</v>
      </c>
      <c r="AK221" s="8"/>
      <c r="AL221">
        <v>2</v>
      </c>
      <c r="AQ221" s="12"/>
    </row>
    <row r="222" spans="1:43" x14ac:dyDescent="0.3">
      <c r="A222">
        <v>83</v>
      </c>
      <c r="B222">
        <v>208</v>
      </c>
      <c r="C222" s="2">
        <v>2</v>
      </c>
      <c r="D222" s="30" t="s">
        <v>320</v>
      </c>
      <c r="E222">
        <v>1</v>
      </c>
      <c r="F222" s="2">
        <v>4</v>
      </c>
      <c r="G222" t="s">
        <v>171</v>
      </c>
      <c r="H222">
        <v>1</v>
      </c>
      <c r="I222" s="2">
        <v>5</v>
      </c>
      <c r="J222" t="str">
        <f t="shared" si="64"/>
        <v>T-113414_Standard</v>
      </c>
      <c r="K222">
        <f t="shared" si="65"/>
        <v>1</v>
      </c>
      <c r="L222"/>
      <c r="U222" s="30" t="s">
        <v>42</v>
      </c>
      <c r="V222" s="30" t="s">
        <v>147</v>
      </c>
      <c r="W222" s="1" t="s">
        <v>108</v>
      </c>
      <c r="X222" s="1">
        <v>1</v>
      </c>
      <c r="Y222" s="1"/>
      <c r="Z222" s="40">
        <v>6</v>
      </c>
      <c r="AA222" s="1" t="s">
        <v>131</v>
      </c>
      <c r="AB222" s="2">
        <f t="shared" si="58"/>
        <v>1</v>
      </c>
      <c r="AC222" s="40">
        <v>160</v>
      </c>
      <c r="AD222" s="42">
        <v>1000</v>
      </c>
      <c r="AE222" s="15" t="s">
        <v>130</v>
      </c>
      <c r="AF222" s="8">
        <v>7.6929999999999996</v>
      </c>
      <c r="AG222" s="8">
        <f t="shared" si="59"/>
        <v>7.6929999999999996</v>
      </c>
      <c r="AH222" s="8">
        <f t="shared" si="60"/>
        <v>7.68</v>
      </c>
      <c r="AI222" s="8">
        <f t="shared" si="61"/>
        <v>7.68</v>
      </c>
      <c r="AJ222" s="8">
        <f t="shared" si="51"/>
        <v>0.99831015208631224</v>
      </c>
      <c r="AK222" s="8"/>
      <c r="AL222">
        <v>2</v>
      </c>
      <c r="AQ222" s="12"/>
    </row>
    <row r="223" spans="1:43" x14ac:dyDescent="0.3">
      <c r="A223">
        <v>105</v>
      </c>
      <c r="B223">
        <v>209</v>
      </c>
      <c r="C223" s="2">
        <v>2</v>
      </c>
      <c r="D223" s="30" t="s">
        <v>320</v>
      </c>
      <c r="E223">
        <v>1</v>
      </c>
      <c r="F223" s="2">
        <v>7</v>
      </c>
      <c r="G223" t="s">
        <v>202</v>
      </c>
      <c r="H223">
        <v>1</v>
      </c>
      <c r="I223" s="2">
        <v>3</v>
      </c>
      <c r="J223" t="str">
        <f t="shared" si="64"/>
        <v>T-113414_Standard</v>
      </c>
      <c r="K223">
        <f t="shared" si="65"/>
        <v>1</v>
      </c>
      <c r="L223"/>
      <c r="U223" s="30" t="s">
        <v>207</v>
      </c>
      <c r="V223" s="30" t="s">
        <v>147</v>
      </c>
      <c r="W223" s="1" t="s">
        <v>108</v>
      </c>
      <c r="X223" s="1">
        <v>1</v>
      </c>
      <c r="Y223" s="1"/>
      <c r="Z223" s="40">
        <v>6</v>
      </c>
      <c r="AA223" s="1" t="s">
        <v>131</v>
      </c>
      <c r="AB223" s="2">
        <f t="shared" si="58"/>
        <v>1</v>
      </c>
      <c r="AC223" s="40">
        <v>160</v>
      </c>
      <c r="AD223" s="42">
        <v>1000</v>
      </c>
      <c r="AE223" s="15" t="s">
        <v>130</v>
      </c>
      <c r="AF223" s="8">
        <v>7.6929999999999996</v>
      </c>
      <c r="AG223" s="8">
        <f t="shared" si="59"/>
        <v>7.6929999999999996</v>
      </c>
      <c r="AH223" s="8">
        <f t="shared" si="60"/>
        <v>7.68</v>
      </c>
      <c r="AI223" s="8">
        <f t="shared" si="61"/>
        <v>7.68</v>
      </c>
      <c r="AJ223" s="8">
        <f t="shared" si="51"/>
        <v>0.99831015208631224</v>
      </c>
      <c r="AK223" s="8"/>
      <c r="AL223" s="12">
        <v>2</v>
      </c>
    </row>
    <row r="224" spans="1:43" x14ac:dyDescent="0.3">
      <c r="A224">
        <v>126</v>
      </c>
      <c r="B224">
        <v>210</v>
      </c>
      <c r="C224" s="2">
        <v>2</v>
      </c>
      <c r="D224" s="30" t="s">
        <v>320</v>
      </c>
      <c r="E224">
        <v>1</v>
      </c>
      <c r="F224" s="2">
        <v>10</v>
      </c>
      <c r="G224" t="s">
        <v>239</v>
      </c>
      <c r="H224">
        <v>1</v>
      </c>
      <c r="I224" s="2">
        <v>4</v>
      </c>
      <c r="J224" t="str">
        <f t="shared" si="64"/>
        <v>T-113414_Standard</v>
      </c>
      <c r="K224">
        <f t="shared" si="65"/>
        <v>1</v>
      </c>
      <c r="L224"/>
      <c r="U224" s="30" t="s">
        <v>246</v>
      </c>
      <c r="V224" s="30" t="s">
        <v>147</v>
      </c>
      <c r="W224" s="1" t="s">
        <v>108</v>
      </c>
      <c r="X224" s="1">
        <v>1</v>
      </c>
      <c r="Y224" s="1"/>
      <c r="Z224" s="40">
        <v>6</v>
      </c>
      <c r="AA224" s="1" t="s">
        <v>131</v>
      </c>
      <c r="AB224" s="2">
        <f t="shared" si="58"/>
        <v>1</v>
      </c>
      <c r="AC224" s="40">
        <v>160</v>
      </c>
      <c r="AD224" s="40">
        <v>1000</v>
      </c>
      <c r="AE224" s="15" t="s">
        <v>130</v>
      </c>
      <c r="AF224" s="8">
        <v>7.6929999999999996</v>
      </c>
      <c r="AG224" s="8">
        <f t="shared" si="59"/>
        <v>7.6929999999999996</v>
      </c>
      <c r="AH224" s="8">
        <f t="shared" si="60"/>
        <v>7.68</v>
      </c>
      <c r="AI224" s="8">
        <f t="shared" si="61"/>
        <v>7.68</v>
      </c>
      <c r="AJ224" s="8">
        <f t="shared" si="51"/>
        <v>0.99831015208631224</v>
      </c>
      <c r="AK224" s="8"/>
      <c r="AL224">
        <v>2</v>
      </c>
    </row>
    <row r="225" spans="1:43" x14ac:dyDescent="0.3">
      <c r="A225">
        <v>135</v>
      </c>
      <c r="B225">
        <v>211</v>
      </c>
      <c r="C225" s="2">
        <v>2</v>
      </c>
      <c r="D225" s="30" t="s">
        <v>320</v>
      </c>
      <c r="E225">
        <v>1</v>
      </c>
      <c r="F225" s="2">
        <v>11</v>
      </c>
      <c r="G225" t="s">
        <v>254</v>
      </c>
      <c r="H225">
        <v>1</v>
      </c>
      <c r="I225" s="2">
        <v>4</v>
      </c>
      <c r="J225" t="str">
        <f t="shared" si="64"/>
        <v>T-113414_Standard</v>
      </c>
      <c r="K225">
        <f t="shared" si="65"/>
        <v>1</v>
      </c>
      <c r="L225"/>
      <c r="U225" s="30" t="s">
        <v>261</v>
      </c>
      <c r="V225" s="30" t="s">
        <v>147</v>
      </c>
      <c r="W225" s="1" t="s">
        <v>108</v>
      </c>
      <c r="X225" s="1">
        <v>1</v>
      </c>
      <c r="Y225" s="1"/>
      <c r="Z225" s="40">
        <v>6</v>
      </c>
      <c r="AA225" s="1" t="s">
        <v>131</v>
      </c>
      <c r="AB225" s="2">
        <f t="shared" si="58"/>
        <v>1</v>
      </c>
      <c r="AC225" s="40">
        <v>160</v>
      </c>
      <c r="AD225" s="40">
        <v>1000</v>
      </c>
      <c r="AE225" s="15" t="s">
        <v>130</v>
      </c>
      <c r="AF225" s="8">
        <v>7.6929999999999996</v>
      </c>
      <c r="AG225" s="8">
        <f t="shared" si="59"/>
        <v>7.6929999999999996</v>
      </c>
      <c r="AH225" s="8">
        <f t="shared" si="60"/>
        <v>7.68</v>
      </c>
      <c r="AI225" s="8">
        <f t="shared" si="61"/>
        <v>7.68</v>
      </c>
      <c r="AJ225" s="8">
        <f t="shared" si="51"/>
        <v>0.99831015208631224</v>
      </c>
      <c r="AK225" s="8"/>
      <c r="AL225">
        <v>2</v>
      </c>
    </row>
    <row r="226" spans="1:43" x14ac:dyDescent="0.3">
      <c r="A226">
        <v>143</v>
      </c>
      <c r="B226">
        <v>212</v>
      </c>
      <c r="C226" s="2">
        <v>2</v>
      </c>
      <c r="D226" s="30" t="s">
        <v>320</v>
      </c>
      <c r="E226">
        <v>1</v>
      </c>
      <c r="F226" s="2">
        <v>12</v>
      </c>
      <c r="G226" t="s">
        <v>270</v>
      </c>
      <c r="H226">
        <v>1</v>
      </c>
      <c r="I226" s="2">
        <v>1</v>
      </c>
      <c r="J226" t="s">
        <v>271</v>
      </c>
      <c r="K226">
        <v>1</v>
      </c>
      <c r="L226" s="2">
        <v>4</v>
      </c>
      <c r="M226" t="str">
        <f>V226</f>
        <v>T-113414_Standard</v>
      </c>
      <c r="N226">
        <f>X226</f>
        <v>1</v>
      </c>
      <c r="U226" s="30" t="s">
        <v>278</v>
      </c>
      <c r="V226" s="30" t="s">
        <v>147</v>
      </c>
      <c r="W226" s="1" t="s">
        <v>108</v>
      </c>
      <c r="X226" s="1">
        <v>1</v>
      </c>
      <c r="Y226" s="1"/>
      <c r="Z226" s="40">
        <v>6</v>
      </c>
      <c r="AA226" s="1" t="s">
        <v>131</v>
      </c>
      <c r="AB226" s="2">
        <f t="shared" si="58"/>
        <v>1</v>
      </c>
      <c r="AC226" s="40">
        <v>160</v>
      </c>
      <c r="AD226" s="40">
        <v>1000</v>
      </c>
      <c r="AE226" s="15" t="s">
        <v>130</v>
      </c>
      <c r="AF226" s="8">
        <v>7.6929999999999996</v>
      </c>
      <c r="AG226" s="8">
        <f t="shared" si="59"/>
        <v>7.6929999999999996</v>
      </c>
      <c r="AH226" s="8">
        <f t="shared" si="60"/>
        <v>7.68</v>
      </c>
      <c r="AI226" s="8">
        <f t="shared" si="61"/>
        <v>7.68</v>
      </c>
      <c r="AJ226" s="8">
        <f t="shared" si="51"/>
        <v>0.99831015208631224</v>
      </c>
      <c r="AK226" s="8"/>
      <c r="AL226" s="12">
        <v>2</v>
      </c>
    </row>
    <row r="227" spans="1:43" x14ac:dyDescent="0.3">
      <c r="A227">
        <v>148</v>
      </c>
      <c r="B227">
        <v>213</v>
      </c>
      <c r="C227" s="2">
        <v>2</v>
      </c>
      <c r="D227" s="30" t="s">
        <v>320</v>
      </c>
      <c r="E227">
        <v>1</v>
      </c>
      <c r="F227" s="2">
        <v>12</v>
      </c>
      <c r="G227" t="s">
        <v>270</v>
      </c>
      <c r="H227">
        <v>1</v>
      </c>
      <c r="I227" s="2">
        <v>2</v>
      </c>
      <c r="J227" t="s">
        <v>283</v>
      </c>
      <c r="K227">
        <v>1</v>
      </c>
      <c r="L227" s="2">
        <v>3</v>
      </c>
      <c r="M227" t="str">
        <f>V227</f>
        <v>T-113414_Standard</v>
      </c>
      <c r="N227">
        <f>X227</f>
        <v>1</v>
      </c>
      <c r="U227" s="30" t="s">
        <v>288</v>
      </c>
      <c r="V227" s="30" t="s">
        <v>147</v>
      </c>
      <c r="W227" s="1" t="s">
        <v>108</v>
      </c>
      <c r="X227" s="1">
        <v>1</v>
      </c>
      <c r="Y227" s="1"/>
      <c r="Z227" s="40">
        <v>6</v>
      </c>
      <c r="AA227" s="1" t="s">
        <v>131</v>
      </c>
      <c r="AB227" s="2">
        <f t="shared" si="58"/>
        <v>1</v>
      </c>
      <c r="AC227" s="40">
        <v>160</v>
      </c>
      <c r="AD227" s="40">
        <v>1000</v>
      </c>
      <c r="AE227" s="15" t="s">
        <v>130</v>
      </c>
      <c r="AF227" s="8">
        <v>7.6929999999999996</v>
      </c>
      <c r="AG227" s="8">
        <f t="shared" si="59"/>
        <v>7.6929999999999996</v>
      </c>
      <c r="AH227" s="8">
        <f t="shared" si="60"/>
        <v>7.68</v>
      </c>
      <c r="AI227" s="8">
        <f t="shared" si="61"/>
        <v>7.68</v>
      </c>
      <c r="AJ227" s="8">
        <f t="shared" si="51"/>
        <v>0.99831015208631224</v>
      </c>
      <c r="AK227" s="8"/>
      <c r="AL227" s="12">
        <v>2</v>
      </c>
    </row>
    <row r="228" spans="1:43" x14ac:dyDescent="0.3">
      <c r="A228">
        <v>134</v>
      </c>
      <c r="B228">
        <v>214</v>
      </c>
      <c r="C228" s="2">
        <v>2</v>
      </c>
      <c r="D228" s="30" t="s">
        <v>320</v>
      </c>
      <c r="E228">
        <v>1</v>
      </c>
      <c r="F228" s="2">
        <v>11</v>
      </c>
      <c r="G228" t="s">
        <v>254</v>
      </c>
      <c r="H228">
        <v>1</v>
      </c>
      <c r="I228" s="2">
        <v>3</v>
      </c>
      <c r="J228" t="str">
        <f t="shared" ref="J228:J239" si="66">V228</f>
        <v>T-113471_Standard</v>
      </c>
      <c r="K228">
        <f t="shared" ref="K228:K239" si="67">X228</f>
        <v>1</v>
      </c>
      <c r="L228"/>
      <c r="U228" s="30" t="s">
        <v>259</v>
      </c>
      <c r="V228" s="30" t="s">
        <v>260</v>
      </c>
      <c r="W228" s="1" t="s">
        <v>108</v>
      </c>
      <c r="X228" s="1">
        <v>1</v>
      </c>
      <c r="Y228" s="1"/>
      <c r="Z228" s="40">
        <v>6</v>
      </c>
      <c r="AA228" s="1" t="s">
        <v>131</v>
      </c>
      <c r="AB228" s="2">
        <f t="shared" si="58"/>
        <v>1</v>
      </c>
      <c r="AC228" s="40">
        <v>160</v>
      </c>
      <c r="AD228" s="42">
        <v>1187</v>
      </c>
      <c r="AE228" s="15" t="s">
        <v>130</v>
      </c>
      <c r="AF228" s="8">
        <v>8.718</v>
      </c>
      <c r="AG228" s="8">
        <f t="shared" si="59"/>
        <v>8.718</v>
      </c>
      <c r="AH228" s="8">
        <f t="shared" si="60"/>
        <v>9.1161600000000007</v>
      </c>
      <c r="AI228" s="8">
        <f t="shared" si="61"/>
        <v>9.1161600000000007</v>
      </c>
      <c r="AJ228" s="8">
        <f t="shared" si="51"/>
        <v>1.0456710254645563</v>
      </c>
      <c r="AK228" s="8"/>
      <c r="AL228">
        <v>2</v>
      </c>
    </row>
    <row r="229" spans="1:43" x14ac:dyDescent="0.3">
      <c r="A229">
        <v>138</v>
      </c>
      <c r="B229">
        <v>215</v>
      </c>
      <c r="C229" s="2">
        <v>2</v>
      </c>
      <c r="D229" s="30" t="s">
        <v>320</v>
      </c>
      <c r="E229">
        <v>1</v>
      </c>
      <c r="F229" s="2">
        <v>11</v>
      </c>
      <c r="G229" t="s">
        <v>254</v>
      </c>
      <c r="H229">
        <v>1</v>
      </c>
      <c r="I229" s="2">
        <v>7</v>
      </c>
      <c r="J229" t="str">
        <f t="shared" si="66"/>
        <v>T-113486_Standard</v>
      </c>
      <c r="K229">
        <f t="shared" si="67"/>
        <v>1</v>
      </c>
      <c r="L229"/>
      <c r="U229" s="30" t="s">
        <v>266</v>
      </c>
      <c r="V229" s="30" t="s">
        <v>267</v>
      </c>
      <c r="W229" s="1" t="s">
        <v>108</v>
      </c>
      <c r="X229" s="1">
        <v>1</v>
      </c>
      <c r="Y229" s="1"/>
      <c r="Z229" s="40">
        <v>6</v>
      </c>
      <c r="AA229" s="1" t="s">
        <v>131</v>
      </c>
      <c r="AB229" s="2">
        <f t="shared" si="58"/>
        <v>1</v>
      </c>
      <c r="AC229" s="40">
        <v>160</v>
      </c>
      <c r="AD229" s="42">
        <v>1187</v>
      </c>
      <c r="AE229" s="15" t="s">
        <v>130</v>
      </c>
      <c r="AF229" s="8">
        <v>8.718</v>
      </c>
      <c r="AG229" s="8">
        <f t="shared" si="59"/>
        <v>8.718</v>
      </c>
      <c r="AH229" s="8">
        <f t="shared" si="60"/>
        <v>9.1161600000000007</v>
      </c>
      <c r="AI229" s="8">
        <f t="shared" si="61"/>
        <v>9.1161600000000007</v>
      </c>
      <c r="AJ229" s="8">
        <f t="shared" si="51"/>
        <v>1.0456710254645563</v>
      </c>
      <c r="AK229" s="8"/>
      <c r="AL229" s="12">
        <v>2</v>
      </c>
    </row>
    <row r="230" spans="1:43" x14ac:dyDescent="0.3">
      <c r="A230">
        <v>60</v>
      </c>
      <c r="B230">
        <v>216</v>
      </c>
      <c r="C230" s="2">
        <v>2</v>
      </c>
      <c r="D230" s="30" t="s">
        <v>320</v>
      </c>
      <c r="E230">
        <v>1</v>
      </c>
      <c r="F230" s="2">
        <v>1</v>
      </c>
      <c r="G230" t="s">
        <v>137</v>
      </c>
      <c r="H230">
        <v>1</v>
      </c>
      <c r="I230" s="2">
        <v>6</v>
      </c>
      <c r="J230" t="str">
        <f t="shared" si="66"/>
        <v>T-113428_Standard</v>
      </c>
      <c r="K230">
        <f t="shared" si="67"/>
        <v>1</v>
      </c>
      <c r="L230"/>
      <c r="U230" s="30" t="s">
        <v>148</v>
      </c>
      <c r="V230" s="30" t="s">
        <v>149</v>
      </c>
      <c r="W230" s="1" t="s">
        <v>108</v>
      </c>
      <c r="X230" s="1">
        <v>1</v>
      </c>
      <c r="Y230" s="1"/>
      <c r="Z230" s="40">
        <v>6</v>
      </c>
      <c r="AA230" s="1" t="s">
        <v>131</v>
      </c>
      <c r="AB230" s="2">
        <f t="shared" si="58"/>
        <v>1</v>
      </c>
      <c r="AC230" s="40">
        <v>160</v>
      </c>
      <c r="AD230" s="42">
        <v>1195</v>
      </c>
      <c r="AE230" s="15" t="s">
        <v>130</v>
      </c>
      <c r="AF230" s="8">
        <v>8.7430000000000003</v>
      </c>
      <c r="AG230" s="8">
        <f t="shared" si="59"/>
        <v>8.7430000000000003</v>
      </c>
      <c r="AH230" s="8">
        <f t="shared" si="60"/>
        <v>9.1776</v>
      </c>
      <c r="AI230" s="8">
        <f t="shared" si="61"/>
        <v>9.1776</v>
      </c>
      <c r="AJ230" s="8">
        <f t="shared" si="51"/>
        <v>1.0497083380990506</v>
      </c>
      <c r="AK230" s="8"/>
      <c r="AL230" s="12">
        <v>2</v>
      </c>
    </row>
    <row r="231" spans="1:43" x14ac:dyDescent="0.3">
      <c r="A231">
        <v>61</v>
      </c>
      <c r="B231">
        <v>217</v>
      </c>
      <c r="C231" s="2">
        <v>2</v>
      </c>
      <c r="D231" s="30" t="s">
        <v>320</v>
      </c>
      <c r="E231">
        <v>1</v>
      </c>
      <c r="F231" s="2">
        <v>1</v>
      </c>
      <c r="G231" t="s">
        <v>137</v>
      </c>
      <c r="H231">
        <v>1</v>
      </c>
      <c r="I231" s="2">
        <v>7</v>
      </c>
      <c r="J231" t="str">
        <f t="shared" si="66"/>
        <v>T-113339_Standard</v>
      </c>
      <c r="K231">
        <f t="shared" si="67"/>
        <v>1</v>
      </c>
      <c r="L231"/>
      <c r="U231" s="30" t="s">
        <v>150</v>
      </c>
      <c r="V231" s="30" t="s">
        <v>151</v>
      </c>
      <c r="W231" s="1" t="s">
        <v>108</v>
      </c>
      <c r="X231" s="1">
        <v>1</v>
      </c>
      <c r="Y231" s="1"/>
      <c r="Z231" s="40">
        <v>6</v>
      </c>
      <c r="AA231" s="1" t="s">
        <v>131</v>
      </c>
      <c r="AB231" s="2">
        <f t="shared" si="58"/>
        <v>1</v>
      </c>
      <c r="AC231" s="40">
        <v>160</v>
      </c>
      <c r="AD231" s="42">
        <v>1195</v>
      </c>
      <c r="AE231" s="15" t="s">
        <v>130</v>
      </c>
      <c r="AF231" s="8">
        <v>8.7430000000000003</v>
      </c>
      <c r="AG231" s="8">
        <f t="shared" si="59"/>
        <v>8.7430000000000003</v>
      </c>
      <c r="AH231" s="8">
        <f t="shared" si="60"/>
        <v>9.1776</v>
      </c>
      <c r="AI231" s="8">
        <f t="shared" si="61"/>
        <v>9.1776</v>
      </c>
      <c r="AJ231" s="8">
        <f t="shared" si="51"/>
        <v>1.0497083380990506</v>
      </c>
      <c r="AK231" s="8"/>
      <c r="AL231">
        <v>2</v>
      </c>
    </row>
    <row r="232" spans="1:43" x14ac:dyDescent="0.3">
      <c r="A232">
        <v>116</v>
      </c>
      <c r="B232">
        <v>218</v>
      </c>
      <c r="C232" s="2">
        <v>2</v>
      </c>
      <c r="D232" s="30" t="s">
        <v>320</v>
      </c>
      <c r="E232">
        <v>1</v>
      </c>
      <c r="F232" s="2">
        <v>8</v>
      </c>
      <c r="G232" t="s">
        <v>217</v>
      </c>
      <c r="H232">
        <v>1</v>
      </c>
      <c r="I232" s="2">
        <v>6</v>
      </c>
      <c r="J232" t="str">
        <f t="shared" si="66"/>
        <v>T-113544_Standard</v>
      </c>
      <c r="K232">
        <f t="shared" si="67"/>
        <v>1</v>
      </c>
      <c r="L232"/>
      <c r="U232" s="30" t="s">
        <v>226</v>
      </c>
      <c r="V232" s="30" t="s">
        <v>227</v>
      </c>
      <c r="W232" s="1" t="s">
        <v>108</v>
      </c>
      <c r="X232" s="1">
        <v>1</v>
      </c>
      <c r="Y232" s="1"/>
      <c r="Z232" s="40">
        <v>6</v>
      </c>
      <c r="AA232" s="1" t="s">
        <v>131</v>
      </c>
      <c r="AB232" s="2">
        <f t="shared" si="58"/>
        <v>1</v>
      </c>
      <c r="AC232" s="40">
        <v>160</v>
      </c>
      <c r="AD232" s="40">
        <v>1537</v>
      </c>
      <c r="AE232" s="15" t="s">
        <v>130</v>
      </c>
      <c r="AF232" s="8">
        <v>11.622999999999999</v>
      </c>
      <c r="AG232" s="8">
        <f t="shared" si="59"/>
        <v>11.622999999999999</v>
      </c>
      <c r="AH232" s="8">
        <f t="shared" si="60"/>
        <v>11.80416</v>
      </c>
      <c r="AI232" s="8">
        <f t="shared" si="61"/>
        <v>11.80416</v>
      </c>
      <c r="AJ232" s="8">
        <f t="shared" si="51"/>
        <v>1.0155863374343974</v>
      </c>
      <c r="AK232" s="8"/>
      <c r="AL232">
        <v>2</v>
      </c>
    </row>
    <row r="233" spans="1:43" x14ac:dyDescent="0.3">
      <c r="A233">
        <v>118</v>
      </c>
      <c r="B233">
        <v>219</v>
      </c>
      <c r="C233" s="2">
        <v>2</v>
      </c>
      <c r="D233" s="30" t="s">
        <v>320</v>
      </c>
      <c r="E233">
        <v>1</v>
      </c>
      <c r="F233" s="2">
        <v>9</v>
      </c>
      <c r="G233" t="s">
        <v>228</v>
      </c>
      <c r="H233">
        <v>1</v>
      </c>
      <c r="I233" s="2">
        <v>2</v>
      </c>
      <c r="J233" t="str">
        <f t="shared" si="66"/>
        <v>T-113415_Standard</v>
      </c>
      <c r="K233">
        <f t="shared" si="67"/>
        <v>1</v>
      </c>
      <c r="L233"/>
      <c r="U233" s="30" t="s">
        <v>231</v>
      </c>
      <c r="V233" s="30" t="s">
        <v>232</v>
      </c>
      <c r="W233" s="1" t="s">
        <v>108</v>
      </c>
      <c r="X233" s="1">
        <v>1</v>
      </c>
      <c r="Y233" s="1"/>
      <c r="Z233" s="40">
        <v>6</v>
      </c>
      <c r="AA233" s="1" t="s">
        <v>131</v>
      </c>
      <c r="AB233" s="2">
        <f t="shared" si="58"/>
        <v>1</v>
      </c>
      <c r="AC233" s="40">
        <v>160</v>
      </c>
      <c r="AD233" s="40">
        <v>1537</v>
      </c>
      <c r="AE233" s="15" t="s">
        <v>130</v>
      </c>
      <c r="AF233" s="8">
        <v>11.622999999999999</v>
      </c>
      <c r="AG233" s="8">
        <f t="shared" si="59"/>
        <v>11.622999999999999</v>
      </c>
      <c r="AH233" s="8">
        <f t="shared" si="60"/>
        <v>11.80416</v>
      </c>
      <c r="AI233" s="8">
        <f t="shared" si="61"/>
        <v>11.80416</v>
      </c>
      <c r="AJ233" s="8">
        <f t="shared" si="51"/>
        <v>1.0155863374343974</v>
      </c>
      <c r="AK233" s="8"/>
      <c r="AL233">
        <v>2</v>
      </c>
      <c r="AQ233" s="12"/>
    </row>
    <row r="234" spans="1:43" x14ac:dyDescent="0.3">
      <c r="A234">
        <v>115</v>
      </c>
      <c r="B234">
        <v>220</v>
      </c>
      <c r="C234" s="2">
        <v>2</v>
      </c>
      <c r="D234" s="30" t="s">
        <v>320</v>
      </c>
      <c r="E234">
        <v>1</v>
      </c>
      <c r="F234" s="2">
        <v>8</v>
      </c>
      <c r="G234" t="s">
        <v>217</v>
      </c>
      <c r="H234">
        <v>1</v>
      </c>
      <c r="I234" s="2">
        <v>5</v>
      </c>
      <c r="J234" t="str">
        <f t="shared" si="66"/>
        <v>T-113543_Standard</v>
      </c>
      <c r="K234">
        <f t="shared" si="67"/>
        <v>1</v>
      </c>
      <c r="L234"/>
      <c r="U234" s="30" t="s">
        <v>224</v>
      </c>
      <c r="V234" s="30" t="s">
        <v>225</v>
      </c>
      <c r="W234" s="1" t="s">
        <v>108</v>
      </c>
      <c r="X234" s="1">
        <v>1</v>
      </c>
      <c r="Y234" s="1"/>
      <c r="Z234" s="40">
        <v>6</v>
      </c>
      <c r="AA234" s="1" t="s">
        <v>131</v>
      </c>
      <c r="AB234" s="2">
        <f t="shared" si="58"/>
        <v>1</v>
      </c>
      <c r="AC234" s="40">
        <v>160</v>
      </c>
      <c r="AD234" s="40">
        <v>1921</v>
      </c>
      <c r="AE234" s="15" t="s">
        <v>130</v>
      </c>
      <c r="AF234" s="8">
        <v>14.010999999999999</v>
      </c>
      <c r="AG234" s="8">
        <f t="shared" si="59"/>
        <v>14.010999999999999</v>
      </c>
      <c r="AH234" s="8">
        <f t="shared" si="60"/>
        <v>14.75328</v>
      </c>
      <c r="AI234" s="8">
        <f t="shared" si="61"/>
        <v>14.75328</v>
      </c>
      <c r="AJ234" s="8">
        <f t="shared" si="51"/>
        <v>1.0529783741346086</v>
      </c>
      <c r="AK234" s="8"/>
      <c r="AL234">
        <v>2</v>
      </c>
      <c r="AQ234" s="12"/>
    </row>
    <row r="235" spans="1:43" x14ac:dyDescent="0.3">
      <c r="A235">
        <v>121</v>
      </c>
      <c r="B235">
        <v>221</v>
      </c>
      <c r="C235" s="2">
        <v>2</v>
      </c>
      <c r="D235" s="30" t="s">
        <v>320</v>
      </c>
      <c r="E235">
        <v>1</v>
      </c>
      <c r="F235" s="2">
        <v>9</v>
      </c>
      <c r="G235" t="s">
        <v>228</v>
      </c>
      <c r="H235">
        <v>1</v>
      </c>
      <c r="I235" s="2">
        <v>5</v>
      </c>
      <c r="J235" t="str">
        <f t="shared" si="66"/>
        <v>T-113345_Standard</v>
      </c>
      <c r="K235">
        <f t="shared" si="67"/>
        <v>1</v>
      </c>
      <c r="L235"/>
      <c r="U235" s="30" t="s">
        <v>236</v>
      </c>
      <c r="V235" s="30" t="s">
        <v>237</v>
      </c>
      <c r="W235" s="1" t="s">
        <v>108</v>
      </c>
      <c r="X235" s="1">
        <v>1</v>
      </c>
      <c r="Y235" s="1"/>
      <c r="Z235" s="40">
        <v>6</v>
      </c>
      <c r="AA235" s="1" t="s">
        <v>131</v>
      </c>
      <c r="AB235" s="2">
        <f t="shared" si="58"/>
        <v>1</v>
      </c>
      <c r="AC235" s="40">
        <v>160</v>
      </c>
      <c r="AD235" s="40">
        <v>1921</v>
      </c>
      <c r="AE235" s="15" t="s">
        <v>130</v>
      </c>
      <c r="AF235" s="8">
        <v>14.010999999999999</v>
      </c>
      <c r="AG235" s="8">
        <f t="shared" si="59"/>
        <v>14.010999999999999</v>
      </c>
      <c r="AH235" s="8">
        <f t="shared" si="60"/>
        <v>14.75328</v>
      </c>
      <c r="AI235" s="8">
        <f t="shared" si="61"/>
        <v>14.75328</v>
      </c>
      <c r="AJ235" s="8">
        <f t="shared" si="51"/>
        <v>1.0529783741346086</v>
      </c>
      <c r="AK235" s="8"/>
      <c r="AL235" s="12">
        <v>2</v>
      </c>
    </row>
    <row r="236" spans="1:43" x14ac:dyDescent="0.3">
      <c r="A236">
        <v>88</v>
      </c>
      <c r="B236">
        <v>222</v>
      </c>
      <c r="C236" s="2">
        <v>2</v>
      </c>
      <c r="D236" s="30" t="s">
        <v>320</v>
      </c>
      <c r="E236">
        <v>1</v>
      </c>
      <c r="F236" s="2">
        <v>5</v>
      </c>
      <c r="G236" t="s">
        <v>178</v>
      </c>
      <c r="H236">
        <v>1</v>
      </c>
      <c r="I236" s="2">
        <v>2</v>
      </c>
      <c r="J236" t="str">
        <f t="shared" si="66"/>
        <v>T-113511_Standard</v>
      </c>
      <c r="K236">
        <f t="shared" si="67"/>
        <v>2</v>
      </c>
      <c r="L236"/>
      <c r="U236" s="30" t="s">
        <v>56</v>
      </c>
      <c r="V236" s="30" t="s">
        <v>180</v>
      </c>
      <c r="W236" s="1" t="s">
        <v>108</v>
      </c>
      <c r="X236" s="1">
        <v>2</v>
      </c>
      <c r="Y236" s="1"/>
      <c r="Z236" s="40">
        <v>6</v>
      </c>
      <c r="AA236" s="1" t="s">
        <v>131</v>
      </c>
      <c r="AB236" s="2">
        <f t="shared" si="58"/>
        <v>2</v>
      </c>
      <c r="AC236" s="40">
        <v>160</v>
      </c>
      <c r="AD236" s="42">
        <v>1994</v>
      </c>
      <c r="AE236" s="15" t="s">
        <v>130</v>
      </c>
      <c r="AF236" s="8">
        <v>15.141999999999999</v>
      </c>
      <c r="AG236" s="8">
        <f t="shared" si="59"/>
        <v>30.283999999999999</v>
      </c>
      <c r="AH236" s="8">
        <f t="shared" si="60"/>
        <v>15.31392</v>
      </c>
      <c r="AI236" s="8">
        <f t="shared" si="61"/>
        <v>30.627839999999999</v>
      </c>
      <c r="AJ236" s="8">
        <f t="shared" ref="AJ236:AJ300" si="68">AI236/AG236</f>
        <v>1.0113538502179369</v>
      </c>
      <c r="AK236" s="8"/>
      <c r="AL236">
        <v>2</v>
      </c>
    </row>
    <row r="237" spans="1:43" x14ac:dyDescent="0.3">
      <c r="A237">
        <v>96</v>
      </c>
      <c r="B237">
        <v>223</v>
      </c>
      <c r="C237" s="2">
        <v>2</v>
      </c>
      <c r="D237" s="30" t="s">
        <v>320</v>
      </c>
      <c r="E237">
        <v>1</v>
      </c>
      <c r="F237" s="2">
        <v>6</v>
      </c>
      <c r="G237" t="s">
        <v>189</v>
      </c>
      <c r="H237">
        <v>1</v>
      </c>
      <c r="I237" s="2">
        <v>2</v>
      </c>
      <c r="J237" t="str">
        <f t="shared" si="66"/>
        <v>T-113343_Standard</v>
      </c>
      <c r="K237">
        <f t="shared" si="67"/>
        <v>2</v>
      </c>
      <c r="L237"/>
      <c r="U237" s="30" t="s">
        <v>192</v>
      </c>
      <c r="V237" s="30" t="s">
        <v>193</v>
      </c>
      <c r="W237" s="1" t="s">
        <v>108</v>
      </c>
      <c r="X237" s="1">
        <v>2</v>
      </c>
      <c r="Y237" s="1"/>
      <c r="Z237" s="40">
        <v>6</v>
      </c>
      <c r="AA237" s="1" t="s">
        <v>131</v>
      </c>
      <c r="AB237" s="2">
        <f t="shared" si="58"/>
        <v>2</v>
      </c>
      <c r="AC237" s="40">
        <v>160</v>
      </c>
      <c r="AD237" s="42">
        <v>1994</v>
      </c>
      <c r="AE237" s="15" t="s">
        <v>130</v>
      </c>
      <c r="AF237" s="8">
        <v>15.141999999999999</v>
      </c>
      <c r="AG237" s="8">
        <f t="shared" si="59"/>
        <v>30.283999999999999</v>
      </c>
      <c r="AH237" s="8">
        <f t="shared" si="60"/>
        <v>15.31392</v>
      </c>
      <c r="AI237" s="8">
        <f t="shared" si="61"/>
        <v>30.627839999999999</v>
      </c>
      <c r="AJ237" s="8">
        <f t="shared" si="68"/>
        <v>1.0113538502179369</v>
      </c>
      <c r="AK237" s="8"/>
      <c r="AL237">
        <v>2</v>
      </c>
    </row>
    <row r="238" spans="1:43" x14ac:dyDescent="0.3">
      <c r="A238">
        <v>68</v>
      </c>
      <c r="B238">
        <v>224</v>
      </c>
      <c r="C238" s="2">
        <v>2</v>
      </c>
      <c r="D238" s="30" t="s">
        <v>320</v>
      </c>
      <c r="E238">
        <v>1</v>
      </c>
      <c r="F238" s="2">
        <v>2</v>
      </c>
      <c r="G238" t="s">
        <v>158</v>
      </c>
      <c r="H238">
        <v>1</v>
      </c>
      <c r="I238" s="2">
        <v>4</v>
      </c>
      <c r="J238" t="str">
        <f t="shared" si="66"/>
        <v>T-113509_Standard</v>
      </c>
      <c r="K238">
        <f t="shared" si="67"/>
        <v>1</v>
      </c>
      <c r="L238"/>
      <c r="U238" s="30" t="s">
        <v>8</v>
      </c>
      <c r="V238" s="30" t="s">
        <v>162</v>
      </c>
      <c r="W238" s="1" t="s">
        <v>108</v>
      </c>
      <c r="X238" s="1">
        <v>1</v>
      </c>
      <c r="Y238" s="1"/>
      <c r="Z238" s="40">
        <v>6</v>
      </c>
      <c r="AA238" s="1" t="s">
        <v>131</v>
      </c>
      <c r="AB238" s="2">
        <f t="shared" si="58"/>
        <v>1</v>
      </c>
      <c r="AC238" s="40">
        <v>160</v>
      </c>
      <c r="AD238" s="42">
        <v>2112</v>
      </c>
      <c r="AE238" s="15" t="s">
        <v>130</v>
      </c>
      <c r="AF238" s="8">
        <v>15.787000000000001</v>
      </c>
      <c r="AG238" s="8">
        <f t="shared" si="59"/>
        <v>15.787000000000001</v>
      </c>
      <c r="AH238" s="8">
        <f t="shared" si="60"/>
        <v>16.22016</v>
      </c>
      <c r="AI238" s="8">
        <f t="shared" si="61"/>
        <v>16.22016</v>
      </c>
      <c r="AJ238" s="8">
        <f t="shared" si="68"/>
        <v>1.0274377652498892</v>
      </c>
      <c r="AK238" s="8"/>
      <c r="AL238" s="12">
        <v>2</v>
      </c>
    </row>
    <row r="239" spans="1:43" x14ac:dyDescent="0.3">
      <c r="A239">
        <v>73</v>
      </c>
      <c r="B239">
        <v>225</v>
      </c>
      <c r="C239" s="2">
        <v>2</v>
      </c>
      <c r="D239" s="30" t="s">
        <v>320</v>
      </c>
      <c r="E239">
        <v>1</v>
      </c>
      <c r="F239" s="2">
        <v>3</v>
      </c>
      <c r="G239" t="s">
        <v>166</v>
      </c>
      <c r="H239">
        <v>1</v>
      </c>
      <c r="I239" s="2">
        <v>2</v>
      </c>
      <c r="J239" t="str">
        <f t="shared" si="66"/>
        <v>T-113341_Standard</v>
      </c>
      <c r="K239">
        <f t="shared" si="67"/>
        <v>1</v>
      </c>
      <c r="L239"/>
      <c r="U239" s="30" t="s">
        <v>22</v>
      </c>
      <c r="V239" s="30" t="s">
        <v>168</v>
      </c>
      <c r="W239" s="1" t="s">
        <v>108</v>
      </c>
      <c r="X239" s="1">
        <v>1</v>
      </c>
      <c r="Y239" s="1"/>
      <c r="Z239" s="40">
        <v>6</v>
      </c>
      <c r="AA239" s="1" t="s">
        <v>131</v>
      </c>
      <c r="AB239" s="2">
        <f t="shared" si="58"/>
        <v>1</v>
      </c>
      <c r="AC239" s="40">
        <v>160</v>
      </c>
      <c r="AD239" s="42">
        <v>2112</v>
      </c>
      <c r="AE239" s="15" t="s">
        <v>130</v>
      </c>
      <c r="AF239" s="8">
        <v>15.787000000000001</v>
      </c>
      <c r="AG239" s="8">
        <f t="shared" si="59"/>
        <v>15.787000000000001</v>
      </c>
      <c r="AH239" s="8">
        <f t="shared" si="60"/>
        <v>16.22016</v>
      </c>
      <c r="AI239" s="8">
        <f t="shared" si="61"/>
        <v>16.22016</v>
      </c>
      <c r="AJ239" s="8">
        <f t="shared" si="68"/>
        <v>1.0274377652498892</v>
      </c>
      <c r="AK239" s="8"/>
      <c r="AL239" s="12">
        <v>2</v>
      </c>
    </row>
    <row r="240" spans="1:43" x14ac:dyDescent="0.3">
      <c r="A240">
        <v>141</v>
      </c>
      <c r="B240">
        <v>226</v>
      </c>
      <c r="C240" s="2">
        <v>2</v>
      </c>
      <c r="D240" s="30" t="s">
        <v>320</v>
      </c>
      <c r="E240">
        <v>1</v>
      </c>
      <c r="F240" s="2">
        <v>12</v>
      </c>
      <c r="G240" t="s">
        <v>270</v>
      </c>
      <c r="H240">
        <v>1</v>
      </c>
      <c r="I240" s="2">
        <v>1</v>
      </c>
      <c r="J240" t="s">
        <v>271</v>
      </c>
      <c r="K240">
        <v>1</v>
      </c>
      <c r="L240" s="2">
        <v>2</v>
      </c>
      <c r="M240" t="str">
        <f>V240</f>
        <v>T-113433_Standard</v>
      </c>
      <c r="N240">
        <f>X240</f>
        <v>1</v>
      </c>
      <c r="U240" s="30" t="s">
        <v>274</v>
      </c>
      <c r="V240" s="30" t="s">
        <v>275</v>
      </c>
      <c r="W240" s="1" t="s">
        <v>108</v>
      </c>
      <c r="X240" s="1">
        <v>1</v>
      </c>
      <c r="Y240" s="1"/>
      <c r="Z240" s="40">
        <v>6</v>
      </c>
      <c r="AA240" s="1" t="s">
        <v>131</v>
      </c>
      <c r="AB240" s="2">
        <f t="shared" si="58"/>
        <v>1</v>
      </c>
      <c r="AC240" s="40">
        <v>178</v>
      </c>
      <c r="AD240" s="42">
        <v>1256</v>
      </c>
      <c r="AE240" s="15" t="s">
        <v>130</v>
      </c>
      <c r="AF240" s="8">
        <v>10.67</v>
      </c>
      <c r="AG240" s="8">
        <f t="shared" si="59"/>
        <v>10.67</v>
      </c>
      <c r="AH240" s="8">
        <f t="shared" si="60"/>
        <v>10.731263999999999</v>
      </c>
      <c r="AI240" s="8">
        <f t="shared" si="61"/>
        <v>10.731263999999999</v>
      </c>
      <c r="AJ240" s="8">
        <f t="shared" si="68"/>
        <v>1.0057417057169633</v>
      </c>
      <c r="AK240" s="8"/>
      <c r="AL240">
        <v>2</v>
      </c>
      <c r="AQ240" s="12"/>
    </row>
    <row r="241" spans="1:43" x14ac:dyDescent="0.3">
      <c r="A241">
        <v>142</v>
      </c>
      <c r="B241">
        <v>227</v>
      </c>
      <c r="C241" s="2">
        <v>2</v>
      </c>
      <c r="D241" s="30" t="s">
        <v>320</v>
      </c>
      <c r="E241">
        <v>1</v>
      </c>
      <c r="F241" s="2">
        <v>12</v>
      </c>
      <c r="G241" t="s">
        <v>270</v>
      </c>
      <c r="H241">
        <v>1</v>
      </c>
      <c r="I241" s="2">
        <v>1</v>
      </c>
      <c r="J241" t="s">
        <v>271</v>
      </c>
      <c r="K241">
        <v>1</v>
      </c>
      <c r="L241" s="2">
        <v>3</v>
      </c>
      <c r="M241" t="str">
        <f>V241</f>
        <v>T-113481_Standard</v>
      </c>
      <c r="N241">
        <f>X241</f>
        <v>1</v>
      </c>
      <c r="U241" s="30" t="s">
        <v>276</v>
      </c>
      <c r="V241" s="30" t="s">
        <v>277</v>
      </c>
      <c r="W241" s="1" t="s">
        <v>108</v>
      </c>
      <c r="X241" s="1">
        <v>1</v>
      </c>
      <c r="Y241" s="1"/>
      <c r="Z241" s="40">
        <v>6</v>
      </c>
      <c r="AA241" s="1" t="s">
        <v>131</v>
      </c>
      <c r="AB241" s="2">
        <f t="shared" si="58"/>
        <v>1</v>
      </c>
      <c r="AC241" s="40">
        <v>178</v>
      </c>
      <c r="AD241" s="42">
        <v>1256</v>
      </c>
      <c r="AE241" s="15" t="s">
        <v>130</v>
      </c>
      <c r="AF241" s="8">
        <v>10.67</v>
      </c>
      <c r="AG241" s="8">
        <f t="shared" si="59"/>
        <v>10.67</v>
      </c>
      <c r="AH241" s="8">
        <f t="shared" si="60"/>
        <v>10.731263999999999</v>
      </c>
      <c r="AI241" s="8">
        <f t="shared" si="61"/>
        <v>10.731263999999999</v>
      </c>
      <c r="AJ241" s="8">
        <f t="shared" si="68"/>
        <v>1.0057417057169633</v>
      </c>
      <c r="AK241" s="8"/>
      <c r="AL241">
        <v>2</v>
      </c>
    </row>
    <row r="242" spans="1:43" x14ac:dyDescent="0.3">
      <c r="A242">
        <v>147</v>
      </c>
      <c r="B242">
        <v>228</v>
      </c>
      <c r="C242" s="2">
        <v>2</v>
      </c>
      <c r="D242" s="30" t="s">
        <v>320</v>
      </c>
      <c r="E242">
        <v>1</v>
      </c>
      <c r="F242" s="2">
        <v>12</v>
      </c>
      <c r="G242" t="s">
        <v>270</v>
      </c>
      <c r="H242">
        <v>1</v>
      </c>
      <c r="I242" s="2">
        <v>2</v>
      </c>
      <c r="J242" t="s">
        <v>283</v>
      </c>
      <c r="K242">
        <v>1</v>
      </c>
      <c r="L242" s="2">
        <v>2</v>
      </c>
      <c r="M242" t="str">
        <f>V242</f>
        <v>T-113429_Standard</v>
      </c>
      <c r="N242">
        <f>X242</f>
        <v>1</v>
      </c>
      <c r="U242" s="30" t="s">
        <v>286</v>
      </c>
      <c r="V242" s="30" t="s">
        <v>287</v>
      </c>
      <c r="W242" s="1" t="s">
        <v>108</v>
      </c>
      <c r="X242" s="1">
        <v>1</v>
      </c>
      <c r="Y242" s="1"/>
      <c r="Z242" s="40">
        <v>6</v>
      </c>
      <c r="AA242" s="1" t="s">
        <v>131</v>
      </c>
      <c r="AB242" s="2">
        <f t="shared" si="58"/>
        <v>1</v>
      </c>
      <c r="AC242" s="40">
        <v>178</v>
      </c>
      <c r="AD242" s="42">
        <v>1256</v>
      </c>
      <c r="AE242" s="15" t="s">
        <v>130</v>
      </c>
      <c r="AF242" s="8">
        <v>10.712999999999999</v>
      </c>
      <c r="AG242" s="8">
        <f t="shared" si="59"/>
        <v>10.712999999999999</v>
      </c>
      <c r="AH242" s="8">
        <f t="shared" si="60"/>
        <v>10.731263999999999</v>
      </c>
      <c r="AI242" s="8">
        <f t="shared" si="61"/>
        <v>10.731263999999999</v>
      </c>
      <c r="AJ242" s="8">
        <f t="shared" si="68"/>
        <v>1.0017048445813499</v>
      </c>
      <c r="AK242" s="8"/>
      <c r="AL242">
        <v>2</v>
      </c>
    </row>
    <row r="243" spans="1:43" x14ac:dyDescent="0.3">
      <c r="A243">
        <v>150</v>
      </c>
      <c r="B243">
        <v>229</v>
      </c>
      <c r="C243" s="2">
        <v>2</v>
      </c>
      <c r="D243" s="30" t="s">
        <v>320</v>
      </c>
      <c r="E243">
        <v>1</v>
      </c>
      <c r="F243" s="2">
        <v>12</v>
      </c>
      <c r="G243" t="s">
        <v>270</v>
      </c>
      <c r="H243">
        <v>1</v>
      </c>
      <c r="I243" s="2">
        <v>2</v>
      </c>
      <c r="J243" t="s">
        <v>283</v>
      </c>
      <c r="K243">
        <v>1</v>
      </c>
      <c r="L243" s="2">
        <v>5</v>
      </c>
      <c r="M243" t="str">
        <f>V243</f>
        <v>T-113418_Standard</v>
      </c>
      <c r="N243">
        <f>X243</f>
        <v>1</v>
      </c>
      <c r="U243" s="30" t="s">
        <v>291</v>
      </c>
      <c r="V243" s="30" t="s">
        <v>292</v>
      </c>
      <c r="W243" s="1" t="s">
        <v>108</v>
      </c>
      <c r="X243" s="1">
        <v>1</v>
      </c>
      <c r="Y243" s="1"/>
      <c r="Z243" s="40">
        <v>6</v>
      </c>
      <c r="AA243" s="1" t="s">
        <v>131</v>
      </c>
      <c r="AB243" s="2">
        <f t="shared" si="58"/>
        <v>1</v>
      </c>
      <c r="AC243" s="40">
        <v>178</v>
      </c>
      <c r="AD243" s="42">
        <v>1256</v>
      </c>
      <c r="AE243" s="15" t="s">
        <v>130</v>
      </c>
      <c r="AF243" s="8">
        <v>10.712999999999999</v>
      </c>
      <c r="AG243" s="8">
        <f t="shared" si="59"/>
        <v>10.712999999999999</v>
      </c>
      <c r="AH243" s="8">
        <f t="shared" si="60"/>
        <v>10.731263999999999</v>
      </c>
      <c r="AI243" s="8">
        <f t="shared" si="61"/>
        <v>10.731263999999999</v>
      </c>
      <c r="AJ243" s="8">
        <f t="shared" si="68"/>
        <v>1.0017048445813499</v>
      </c>
      <c r="AK243" s="8"/>
      <c r="AL243">
        <v>2</v>
      </c>
      <c r="AQ243" s="12"/>
    </row>
    <row r="244" spans="1:43" x14ac:dyDescent="0.3">
      <c r="A244">
        <v>133</v>
      </c>
      <c r="B244">
        <v>230</v>
      </c>
      <c r="C244" s="2">
        <v>2</v>
      </c>
      <c r="D244" s="30" t="s">
        <v>320</v>
      </c>
      <c r="E244">
        <v>1</v>
      </c>
      <c r="F244" s="2">
        <v>11</v>
      </c>
      <c r="G244" t="s">
        <v>254</v>
      </c>
      <c r="H244">
        <v>1</v>
      </c>
      <c r="I244" s="2">
        <v>2</v>
      </c>
      <c r="J244" t="str">
        <f t="shared" ref="J244:J265" si="69">V244</f>
        <v>T-113434_Standard</v>
      </c>
      <c r="K244">
        <f t="shared" ref="K244:K265" si="70">X244</f>
        <v>1</v>
      </c>
      <c r="L244"/>
      <c r="U244" s="30" t="s">
        <v>257</v>
      </c>
      <c r="V244" s="30" t="s">
        <v>258</v>
      </c>
      <c r="W244" s="1" t="s">
        <v>108</v>
      </c>
      <c r="X244" s="1">
        <v>1</v>
      </c>
      <c r="Y244" s="1"/>
      <c r="Z244" s="40">
        <v>6</v>
      </c>
      <c r="AA244" s="1" t="s">
        <v>131</v>
      </c>
      <c r="AB244" s="2">
        <f t="shared" si="58"/>
        <v>1</v>
      </c>
      <c r="AC244" s="40">
        <v>178</v>
      </c>
      <c r="AD244" s="42">
        <v>1443</v>
      </c>
      <c r="AE244" s="15" t="s">
        <v>130</v>
      </c>
      <c r="AF244" s="8">
        <v>11.52</v>
      </c>
      <c r="AG244" s="8">
        <f t="shared" si="59"/>
        <v>11.52</v>
      </c>
      <c r="AH244" s="8">
        <f t="shared" si="60"/>
        <v>12.328992</v>
      </c>
      <c r="AI244" s="8">
        <f t="shared" si="61"/>
        <v>12.328992</v>
      </c>
      <c r="AJ244" s="8">
        <f t="shared" si="68"/>
        <v>1.070225</v>
      </c>
      <c r="AK244" s="8"/>
      <c r="AL244">
        <v>2</v>
      </c>
      <c r="AQ244" s="12"/>
    </row>
    <row r="245" spans="1:43" x14ac:dyDescent="0.3">
      <c r="A245">
        <v>137</v>
      </c>
      <c r="B245">
        <v>231</v>
      </c>
      <c r="C245" s="2">
        <v>2</v>
      </c>
      <c r="D245" s="30" t="s">
        <v>320</v>
      </c>
      <c r="E245">
        <v>1</v>
      </c>
      <c r="F245" s="2">
        <v>11</v>
      </c>
      <c r="G245" t="s">
        <v>254</v>
      </c>
      <c r="H245">
        <v>1</v>
      </c>
      <c r="I245" s="2">
        <v>6</v>
      </c>
      <c r="J245" t="str">
        <f t="shared" si="69"/>
        <v>T-113479_Standard</v>
      </c>
      <c r="K245">
        <f t="shared" si="70"/>
        <v>1</v>
      </c>
      <c r="L245"/>
      <c r="U245" s="30" t="s">
        <v>264</v>
      </c>
      <c r="V245" s="30" t="s">
        <v>265</v>
      </c>
      <c r="W245" s="1" t="s">
        <v>108</v>
      </c>
      <c r="X245" s="1">
        <v>1</v>
      </c>
      <c r="Y245" s="1"/>
      <c r="Z245" s="40">
        <v>6</v>
      </c>
      <c r="AA245" s="1" t="s">
        <v>131</v>
      </c>
      <c r="AB245" s="2">
        <f t="shared" si="58"/>
        <v>1</v>
      </c>
      <c r="AC245" s="40">
        <v>178</v>
      </c>
      <c r="AD245" s="42">
        <v>1443</v>
      </c>
      <c r="AE245" s="15" t="s">
        <v>130</v>
      </c>
      <c r="AF245" s="8">
        <v>11.52</v>
      </c>
      <c r="AG245" s="8">
        <f t="shared" si="59"/>
        <v>11.52</v>
      </c>
      <c r="AH245" s="8">
        <f t="shared" si="60"/>
        <v>12.328992</v>
      </c>
      <c r="AI245" s="8">
        <f t="shared" si="61"/>
        <v>12.328992</v>
      </c>
      <c r="AJ245" s="8">
        <f t="shared" si="68"/>
        <v>1.070225</v>
      </c>
      <c r="AK245" s="8"/>
      <c r="AL245" s="12">
        <v>2</v>
      </c>
      <c r="AQ245" s="12"/>
    </row>
    <row r="246" spans="1:43" x14ac:dyDescent="0.3">
      <c r="A246">
        <v>56</v>
      </c>
      <c r="B246">
        <v>232</v>
      </c>
      <c r="C246" s="2">
        <v>2</v>
      </c>
      <c r="D246" s="30" t="s">
        <v>320</v>
      </c>
      <c r="E246">
        <v>1</v>
      </c>
      <c r="F246" s="2">
        <v>1</v>
      </c>
      <c r="G246" t="s">
        <v>137</v>
      </c>
      <c r="H246">
        <v>1</v>
      </c>
      <c r="I246" s="2">
        <v>2</v>
      </c>
      <c r="J246" t="str">
        <f t="shared" si="69"/>
        <v>T-113427_Standard</v>
      </c>
      <c r="K246">
        <f t="shared" si="70"/>
        <v>1</v>
      </c>
      <c r="L246"/>
      <c r="U246" s="30" t="s">
        <v>140</v>
      </c>
      <c r="V246" s="30" t="s">
        <v>141</v>
      </c>
      <c r="W246" s="1" t="s">
        <v>108</v>
      </c>
      <c r="X246" s="1">
        <v>1</v>
      </c>
      <c r="Y246" s="1"/>
      <c r="Z246" s="40">
        <v>6</v>
      </c>
      <c r="AA246" s="1" t="s">
        <v>131</v>
      </c>
      <c r="AB246" s="2">
        <f t="shared" si="58"/>
        <v>1</v>
      </c>
      <c r="AC246" s="40">
        <v>178</v>
      </c>
      <c r="AD246" s="42">
        <v>1480</v>
      </c>
      <c r="AE246" s="15" t="s">
        <v>130</v>
      </c>
      <c r="AF246" s="8">
        <v>12.166</v>
      </c>
      <c r="AG246" s="8">
        <f t="shared" si="59"/>
        <v>12.166</v>
      </c>
      <c r="AH246" s="8">
        <f t="shared" si="60"/>
        <v>12.64512</v>
      </c>
      <c r="AI246" s="8">
        <f t="shared" si="61"/>
        <v>12.64512</v>
      </c>
      <c r="AJ246" s="8">
        <f t="shared" si="68"/>
        <v>1.039381883938846</v>
      </c>
      <c r="AK246" s="8"/>
      <c r="AL246">
        <v>2</v>
      </c>
      <c r="AQ246" s="12"/>
    </row>
    <row r="247" spans="1:43" x14ac:dyDescent="0.3">
      <c r="A247">
        <v>57</v>
      </c>
      <c r="B247">
        <v>233</v>
      </c>
      <c r="C247" s="2">
        <v>2</v>
      </c>
      <c r="D247" s="30" t="s">
        <v>320</v>
      </c>
      <c r="E247">
        <v>1</v>
      </c>
      <c r="F247" s="2">
        <v>1</v>
      </c>
      <c r="G247" t="s">
        <v>137</v>
      </c>
      <c r="H247">
        <v>1</v>
      </c>
      <c r="I247" s="2">
        <v>3</v>
      </c>
      <c r="J247" t="str">
        <f t="shared" si="69"/>
        <v>T-113317_Standard</v>
      </c>
      <c r="K247">
        <f t="shared" si="70"/>
        <v>1</v>
      </c>
      <c r="L247"/>
      <c r="U247" s="30" t="s">
        <v>142</v>
      </c>
      <c r="V247" s="30" t="s">
        <v>143</v>
      </c>
      <c r="W247" s="1" t="s">
        <v>108</v>
      </c>
      <c r="X247" s="1">
        <v>1</v>
      </c>
      <c r="Y247" s="1"/>
      <c r="Z247" s="40">
        <v>6</v>
      </c>
      <c r="AA247" s="1" t="s">
        <v>131</v>
      </c>
      <c r="AB247" s="2">
        <f t="shared" si="58"/>
        <v>1</v>
      </c>
      <c r="AC247" s="40">
        <v>178</v>
      </c>
      <c r="AD247" s="42">
        <v>1480</v>
      </c>
      <c r="AE247" s="15" t="s">
        <v>130</v>
      </c>
      <c r="AF247" s="8">
        <v>12.166</v>
      </c>
      <c r="AG247" s="8">
        <f t="shared" si="59"/>
        <v>12.166</v>
      </c>
      <c r="AH247" s="8">
        <f t="shared" si="60"/>
        <v>12.64512</v>
      </c>
      <c r="AI247" s="8">
        <f t="shared" si="61"/>
        <v>12.64512</v>
      </c>
      <c r="AJ247" s="8">
        <f t="shared" si="68"/>
        <v>1.039381883938846</v>
      </c>
      <c r="AK247" s="8"/>
      <c r="AL247">
        <v>2</v>
      </c>
      <c r="AQ247" s="12"/>
    </row>
    <row r="248" spans="1:43" x14ac:dyDescent="0.3">
      <c r="A248">
        <v>124</v>
      </c>
      <c r="B248">
        <v>234</v>
      </c>
      <c r="C248" s="2">
        <v>2</v>
      </c>
      <c r="D248" s="30" t="s">
        <v>320</v>
      </c>
      <c r="E248">
        <v>1</v>
      </c>
      <c r="F248" s="2">
        <v>10</v>
      </c>
      <c r="G248" t="s">
        <v>239</v>
      </c>
      <c r="H248">
        <v>1</v>
      </c>
      <c r="I248" s="2">
        <v>2</v>
      </c>
      <c r="J248" t="str">
        <f t="shared" si="69"/>
        <v>T-113423_Standard</v>
      </c>
      <c r="K248">
        <f t="shared" si="70"/>
        <v>1</v>
      </c>
      <c r="L248"/>
      <c r="U248" s="30" t="s">
        <v>242</v>
      </c>
      <c r="V248" s="30" t="s">
        <v>243</v>
      </c>
      <c r="W248" s="1" t="s">
        <v>108</v>
      </c>
      <c r="X248" s="1">
        <v>1</v>
      </c>
      <c r="Y248" s="1"/>
      <c r="Z248" s="40">
        <v>6</v>
      </c>
      <c r="AA248" s="1" t="s">
        <v>131</v>
      </c>
      <c r="AB248" s="2">
        <f t="shared" si="58"/>
        <v>1</v>
      </c>
      <c r="AC248" s="40">
        <v>178</v>
      </c>
      <c r="AD248" s="40">
        <v>1601</v>
      </c>
      <c r="AE248" s="15" t="s">
        <v>130</v>
      </c>
      <c r="AF248" s="8">
        <v>13.37</v>
      </c>
      <c r="AG248" s="8">
        <f t="shared" si="59"/>
        <v>13.37</v>
      </c>
      <c r="AH248" s="8">
        <f t="shared" si="60"/>
        <v>13.678944</v>
      </c>
      <c r="AI248" s="8">
        <f t="shared" si="61"/>
        <v>13.678944</v>
      </c>
      <c r="AJ248" s="8">
        <f t="shared" si="68"/>
        <v>1.0231072550486164</v>
      </c>
      <c r="AK248" s="8"/>
      <c r="AL248">
        <v>2</v>
      </c>
      <c r="AQ248" s="12"/>
    </row>
    <row r="249" spans="1:43" x14ac:dyDescent="0.3">
      <c r="A249">
        <v>125</v>
      </c>
      <c r="B249">
        <v>235</v>
      </c>
      <c r="C249" s="2">
        <v>2</v>
      </c>
      <c r="D249" s="30" t="s">
        <v>320</v>
      </c>
      <c r="E249">
        <v>1</v>
      </c>
      <c r="F249" s="2">
        <v>10</v>
      </c>
      <c r="G249" t="s">
        <v>239</v>
      </c>
      <c r="H249">
        <v>1</v>
      </c>
      <c r="I249" s="2">
        <v>3</v>
      </c>
      <c r="J249" t="str">
        <f t="shared" si="69"/>
        <v>T-113407_Standard</v>
      </c>
      <c r="K249">
        <f t="shared" si="70"/>
        <v>1</v>
      </c>
      <c r="L249"/>
      <c r="U249" s="30" t="s">
        <v>244</v>
      </c>
      <c r="V249" s="30" t="s">
        <v>245</v>
      </c>
      <c r="W249" s="1" t="s">
        <v>108</v>
      </c>
      <c r="X249" s="1">
        <v>1</v>
      </c>
      <c r="Y249" s="1"/>
      <c r="Z249" s="40">
        <v>6</v>
      </c>
      <c r="AA249" s="1" t="s">
        <v>131</v>
      </c>
      <c r="AB249" s="2">
        <f t="shared" ref="AB249:AB266" si="71">PRODUCT(E249,H249,K249,N249,Q249)</f>
        <v>1</v>
      </c>
      <c r="AC249" s="40">
        <v>178</v>
      </c>
      <c r="AD249" s="40">
        <v>1601</v>
      </c>
      <c r="AE249" s="15" t="s">
        <v>130</v>
      </c>
      <c r="AF249" s="8">
        <v>13.37</v>
      </c>
      <c r="AG249" s="8">
        <f t="shared" ref="AG249:AG266" si="72">AF249*AB249</f>
        <v>13.37</v>
      </c>
      <c r="AH249" s="8">
        <f t="shared" ref="AH249:AH266" si="73">Z249*AC249*AD249*8/1000000</f>
        <v>13.678944</v>
      </c>
      <c r="AI249" s="8">
        <f t="shared" ref="AI249:AI266" si="74">AH249*AB249</f>
        <v>13.678944</v>
      </c>
      <c r="AJ249" s="8">
        <f t="shared" si="68"/>
        <v>1.0231072550486164</v>
      </c>
      <c r="AK249" s="8"/>
      <c r="AL249" s="12">
        <v>2</v>
      </c>
      <c r="AQ249" s="12"/>
    </row>
    <row r="250" spans="1:43" x14ac:dyDescent="0.3">
      <c r="A250">
        <v>80</v>
      </c>
      <c r="B250">
        <v>236</v>
      </c>
      <c r="C250" s="2">
        <v>2</v>
      </c>
      <c r="D250" s="30" t="s">
        <v>320</v>
      </c>
      <c r="E250">
        <v>1</v>
      </c>
      <c r="F250" s="2">
        <v>4</v>
      </c>
      <c r="G250" t="s">
        <v>171</v>
      </c>
      <c r="H250">
        <v>1</v>
      </c>
      <c r="I250" s="2">
        <v>2</v>
      </c>
      <c r="J250" t="str">
        <f t="shared" si="69"/>
        <v>T-113420_Standard</v>
      </c>
      <c r="K250">
        <f t="shared" si="70"/>
        <v>1</v>
      </c>
      <c r="L250"/>
      <c r="U250" s="30" t="s">
        <v>39</v>
      </c>
      <c r="V250" s="30" t="s">
        <v>173</v>
      </c>
      <c r="W250" s="1" t="s">
        <v>108</v>
      </c>
      <c r="X250" s="1">
        <v>1</v>
      </c>
      <c r="Y250" s="1"/>
      <c r="Z250" s="40">
        <v>6</v>
      </c>
      <c r="AA250" s="1" t="s">
        <v>131</v>
      </c>
      <c r="AB250" s="2">
        <f t="shared" si="71"/>
        <v>1</v>
      </c>
      <c r="AC250" s="40">
        <v>178</v>
      </c>
      <c r="AD250" s="42">
        <v>1685</v>
      </c>
      <c r="AE250" s="15" t="s">
        <v>130</v>
      </c>
      <c r="AF250" s="8">
        <v>14.242000000000001</v>
      </c>
      <c r="AG250" s="8">
        <f t="shared" si="72"/>
        <v>14.242000000000001</v>
      </c>
      <c r="AH250" s="8">
        <f t="shared" si="73"/>
        <v>14.39664</v>
      </c>
      <c r="AI250" s="8">
        <f t="shared" si="74"/>
        <v>14.39664</v>
      </c>
      <c r="AJ250" s="8">
        <f t="shared" si="68"/>
        <v>1.010858025558208</v>
      </c>
      <c r="AK250" s="8"/>
      <c r="AL250">
        <v>2</v>
      </c>
      <c r="AQ250" s="12"/>
    </row>
    <row r="251" spans="1:43" x14ac:dyDescent="0.3">
      <c r="A251">
        <v>81</v>
      </c>
      <c r="B251">
        <v>237</v>
      </c>
      <c r="C251" s="2">
        <v>2</v>
      </c>
      <c r="D251" s="30" t="s">
        <v>320</v>
      </c>
      <c r="E251">
        <v>1</v>
      </c>
      <c r="F251" s="2">
        <v>4</v>
      </c>
      <c r="G251" t="s">
        <v>171</v>
      </c>
      <c r="H251">
        <v>1</v>
      </c>
      <c r="I251" s="2">
        <v>3</v>
      </c>
      <c r="J251" t="str">
        <f t="shared" si="69"/>
        <v>T-113360_Standard</v>
      </c>
      <c r="K251">
        <f t="shared" si="70"/>
        <v>1</v>
      </c>
      <c r="L251"/>
      <c r="U251" s="30" t="s">
        <v>40</v>
      </c>
      <c r="V251" s="30" t="s">
        <v>174</v>
      </c>
      <c r="W251" s="1" t="s">
        <v>108</v>
      </c>
      <c r="X251" s="1">
        <v>1</v>
      </c>
      <c r="Y251" s="1"/>
      <c r="Z251" s="40">
        <v>6</v>
      </c>
      <c r="AA251" s="1" t="s">
        <v>131</v>
      </c>
      <c r="AB251" s="2">
        <f t="shared" si="71"/>
        <v>1</v>
      </c>
      <c r="AC251" s="40">
        <v>178</v>
      </c>
      <c r="AD251" s="42">
        <v>1685</v>
      </c>
      <c r="AE251" s="15" t="s">
        <v>130</v>
      </c>
      <c r="AF251" s="8">
        <v>14.242000000000001</v>
      </c>
      <c r="AG251" s="8">
        <f t="shared" si="72"/>
        <v>14.242000000000001</v>
      </c>
      <c r="AH251" s="8">
        <f t="shared" si="73"/>
        <v>14.39664</v>
      </c>
      <c r="AI251" s="8">
        <f t="shared" si="74"/>
        <v>14.39664</v>
      </c>
      <c r="AJ251" s="8">
        <f t="shared" si="68"/>
        <v>1.010858025558208</v>
      </c>
      <c r="AK251" s="8"/>
      <c r="AL251">
        <v>2</v>
      </c>
    </row>
    <row r="252" spans="1:43" x14ac:dyDescent="0.3">
      <c r="A252">
        <v>107</v>
      </c>
      <c r="B252">
        <v>238</v>
      </c>
      <c r="C252" s="2">
        <v>2</v>
      </c>
      <c r="D252" s="30" t="s">
        <v>320</v>
      </c>
      <c r="E252">
        <v>1</v>
      </c>
      <c r="F252" s="2">
        <v>7</v>
      </c>
      <c r="G252" t="s">
        <v>202</v>
      </c>
      <c r="H252">
        <v>1</v>
      </c>
      <c r="I252" s="2">
        <v>5</v>
      </c>
      <c r="J252" t="str">
        <f t="shared" si="69"/>
        <v>T-113365_Standard</v>
      </c>
      <c r="K252">
        <f t="shared" si="70"/>
        <v>1</v>
      </c>
      <c r="L252"/>
      <c r="U252" s="30" t="s">
        <v>210</v>
      </c>
      <c r="V252" s="30" t="s">
        <v>211</v>
      </c>
      <c r="W252" s="1" t="s">
        <v>108</v>
      </c>
      <c r="X252" s="1">
        <v>1</v>
      </c>
      <c r="Y252" s="1"/>
      <c r="Z252" s="40">
        <v>6</v>
      </c>
      <c r="AA252" s="1" t="s">
        <v>131</v>
      </c>
      <c r="AB252" s="2">
        <f t="shared" si="71"/>
        <v>1</v>
      </c>
      <c r="AC252" s="40">
        <v>178</v>
      </c>
      <c r="AD252" s="42">
        <v>2049</v>
      </c>
      <c r="AE252" s="15" t="s">
        <v>130</v>
      </c>
      <c r="AF252" s="8">
        <v>17.28</v>
      </c>
      <c r="AG252" s="8">
        <f t="shared" si="72"/>
        <v>17.28</v>
      </c>
      <c r="AH252" s="8">
        <f t="shared" si="73"/>
        <v>17.506656</v>
      </c>
      <c r="AI252" s="8">
        <f t="shared" si="74"/>
        <v>17.506656</v>
      </c>
      <c r="AJ252" s="8">
        <f t="shared" si="68"/>
        <v>1.0131166666666667</v>
      </c>
      <c r="AK252" s="8"/>
      <c r="AL252" s="12">
        <v>2</v>
      </c>
    </row>
    <row r="253" spans="1:43" x14ac:dyDescent="0.3">
      <c r="A253">
        <v>108</v>
      </c>
      <c r="B253">
        <v>239</v>
      </c>
      <c r="C253" s="2">
        <v>2</v>
      </c>
      <c r="D253" s="30" t="s">
        <v>320</v>
      </c>
      <c r="E253">
        <v>1</v>
      </c>
      <c r="F253" s="2">
        <v>7</v>
      </c>
      <c r="G253" t="s">
        <v>202</v>
      </c>
      <c r="H253">
        <v>1</v>
      </c>
      <c r="I253" s="2">
        <v>6</v>
      </c>
      <c r="J253" t="str">
        <f t="shared" si="69"/>
        <v>T-113422_Standard</v>
      </c>
      <c r="K253">
        <f t="shared" si="70"/>
        <v>1</v>
      </c>
      <c r="L253"/>
      <c r="U253" s="30" t="s">
        <v>212</v>
      </c>
      <c r="V253" s="30" t="s">
        <v>213</v>
      </c>
      <c r="W253" s="1" t="s">
        <v>108</v>
      </c>
      <c r="X253" s="1">
        <v>1</v>
      </c>
      <c r="Y253" s="1"/>
      <c r="Z253" s="40">
        <v>6</v>
      </c>
      <c r="AA253" s="1" t="s">
        <v>131</v>
      </c>
      <c r="AB253" s="2">
        <f t="shared" si="71"/>
        <v>1</v>
      </c>
      <c r="AC253" s="40">
        <v>178</v>
      </c>
      <c r="AD253" s="42">
        <v>2049</v>
      </c>
      <c r="AE253" s="15" t="s">
        <v>130</v>
      </c>
      <c r="AF253" s="8">
        <v>17.28</v>
      </c>
      <c r="AG253" s="8">
        <f t="shared" si="72"/>
        <v>17.28</v>
      </c>
      <c r="AH253" s="8">
        <f t="shared" si="73"/>
        <v>17.506656</v>
      </c>
      <c r="AI253" s="8">
        <f t="shared" si="74"/>
        <v>17.506656</v>
      </c>
      <c r="AJ253" s="8">
        <f t="shared" si="68"/>
        <v>1.0131166666666667</v>
      </c>
      <c r="AK253" s="8"/>
      <c r="AL253">
        <v>2</v>
      </c>
    </row>
    <row r="254" spans="1:43" x14ac:dyDescent="0.3">
      <c r="A254">
        <v>70</v>
      </c>
      <c r="B254">
        <v>240</v>
      </c>
      <c r="C254" s="2">
        <v>2</v>
      </c>
      <c r="D254" s="30" t="s">
        <v>320</v>
      </c>
      <c r="E254">
        <v>1</v>
      </c>
      <c r="F254" s="2">
        <v>2</v>
      </c>
      <c r="G254" t="s">
        <v>158</v>
      </c>
      <c r="H254">
        <v>1</v>
      </c>
      <c r="I254" s="2">
        <v>6</v>
      </c>
      <c r="J254" t="str">
        <f t="shared" si="69"/>
        <v>T-113505_Standard</v>
      </c>
      <c r="K254">
        <f t="shared" si="70"/>
        <v>1</v>
      </c>
      <c r="L254"/>
      <c r="U254" s="30" t="s">
        <v>10</v>
      </c>
      <c r="V254" s="30" t="s">
        <v>164</v>
      </c>
      <c r="W254" s="1" t="s">
        <v>108</v>
      </c>
      <c r="X254" s="1">
        <v>1</v>
      </c>
      <c r="Y254" s="1"/>
      <c r="Z254" s="40">
        <v>6</v>
      </c>
      <c r="AA254" s="1" t="s">
        <v>131</v>
      </c>
      <c r="AB254" s="2">
        <f t="shared" si="71"/>
        <v>1</v>
      </c>
      <c r="AC254" s="40">
        <v>248</v>
      </c>
      <c r="AD254" s="42">
        <v>1727</v>
      </c>
      <c r="AE254" s="15" t="s">
        <v>130</v>
      </c>
      <c r="AF254" s="8">
        <v>19.614999999999998</v>
      </c>
      <c r="AG254" s="8">
        <f t="shared" si="72"/>
        <v>19.614999999999998</v>
      </c>
      <c r="AH254" s="8">
        <f t="shared" si="73"/>
        <v>20.558208</v>
      </c>
      <c r="AI254" s="8">
        <f t="shared" si="74"/>
        <v>20.558208</v>
      </c>
      <c r="AJ254" s="8">
        <f t="shared" si="68"/>
        <v>1.0480860565893451</v>
      </c>
      <c r="AK254" s="8"/>
      <c r="AL254">
        <v>2</v>
      </c>
    </row>
    <row r="255" spans="1:43" x14ac:dyDescent="0.3">
      <c r="A255">
        <v>76</v>
      </c>
      <c r="B255">
        <v>241</v>
      </c>
      <c r="C255" s="2">
        <v>2</v>
      </c>
      <c r="D255" s="30" t="s">
        <v>320</v>
      </c>
      <c r="E255">
        <v>1</v>
      </c>
      <c r="F255" s="2">
        <v>3</v>
      </c>
      <c r="G255" t="s">
        <v>166</v>
      </c>
      <c r="H255">
        <v>1</v>
      </c>
      <c r="I255" s="2">
        <v>5</v>
      </c>
      <c r="J255" t="str">
        <f t="shared" si="69"/>
        <v>T-113336_Standard</v>
      </c>
      <c r="K255">
        <f t="shared" si="70"/>
        <v>1</v>
      </c>
      <c r="L255"/>
      <c r="U255" s="30" t="s">
        <v>25</v>
      </c>
      <c r="V255" s="30" t="s">
        <v>170</v>
      </c>
      <c r="W255" s="1" t="s">
        <v>108</v>
      </c>
      <c r="X255" s="1">
        <v>1</v>
      </c>
      <c r="Y255" s="1"/>
      <c r="Z255" s="40">
        <v>6</v>
      </c>
      <c r="AA255" s="1" t="s">
        <v>131</v>
      </c>
      <c r="AB255" s="2">
        <f t="shared" si="71"/>
        <v>1</v>
      </c>
      <c r="AC255" s="40">
        <v>248</v>
      </c>
      <c r="AD255" s="42">
        <v>1727</v>
      </c>
      <c r="AE255" s="15" t="s">
        <v>130</v>
      </c>
      <c r="AF255" s="8">
        <v>19.614999999999998</v>
      </c>
      <c r="AG255" s="8">
        <f t="shared" si="72"/>
        <v>19.614999999999998</v>
      </c>
      <c r="AH255" s="8">
        <f t="shared" si="73"/>
        <v>20.558208</v>
      </c>
      <c r="AI255" s="8">
        <f t="shared" si="74"/>
        <v>20.558208</v>
      </c>
      <c r="AJ255" s="8">
        <f t="shared" si="68"/>
        <v>1.0480860565893451</v>
      </c>
      <c r="AK255" s="8"/>
      <c r="AL255">
        <v>2</v>
      </c>
    </row>
    <row r="256" spans="1:43" x14ac:dyDescent="0.3">
      <c r="A256">
        <v>109</v>
      </c>
      <c r="B256">
        <v>242</v>
      </c>
      <c r="C256" s="2">
        <v>2</v>
      </c>
      <c r="D256" s="30" t="s">
        <v>320</v>
      </c>
      <c r="E256">
        <v>1</v>
      </c>
      <c r="F256" s="2">
        <v>7</v>
      </c>
      <c r="G256" t="s">
        <v>202</v>
      </c>
      <c r="H256">
        <v>1</v>
      </c>
      <c r="I256" s="2">
        <v>7</v>
      </c>
      <c r="J256" t="str">
        <f t="shared" si="69"/>
        <v>T-113364_Standard</v>
      </c>
      <c r="K256">
        <f t="shared" si="70"/>
        <v>1</v>
      </c>
      <c r="L256"/>
      <c r="U256" s="30" t="s">
        <v>214</v>
      </c>
      <c r="V256" s="30" t="s">
        <v>215</v>
      </c>
      <c r="W256" s="1" t="s">
        <v>108</v>
      </c>
      <c r="X256" s="1">
        <v>1</v>
      </c>
      <c r="Y256" s="1"/>
      <c r="Z256" s="40">
        <v>6</v>
      </c>
      <c r="AA256" s="1" t="s">
        <v>131</v>
      </c>
      <c r="AB256" s="2">
        <f t="shared" si="71"/>
        <v>1</v>
      </c>
      <c r="AC256" s="40">
        <v>248</v>
      </c>
      <c r="AD256" s="42">
        <v>2143</v>
      </c>
      <c r="AE256" s="15" t="s">
        <v>130</v>
      </c>
      <c r="AF256" s="8">
        <v>24.591000000000001</v>
      </c>
      <c r="AG256" s="8">
        <f t="shared" si="72"/>
        <v>24.591000000000001</v>
      </c>
      <c r="AH256" s="8">
        <f t="shared" si="73"/>
        <v>25.510272000000001</v>
      </c>
      <c r="AI256" s="8">
        <f t="shared" si="74"/>
        <v>25.510272000000001</v>
      </c>
      <c r="AJ256" s="8">
        <f t="shared" si="68"/>
        <v>1.037382456996462</v>
      </c>
      <c r="AK256" s="8"/>
      <c r="AL256">
        <v>2</v>
      </c>
    </row>
    <row r="257" spans="1:43" x14ac:dyDescent="0.3">
      <c r="A257">
        <v>92</v>
      </c>
      <c r="B257">
        <v>243</v>
      </c>
      <c r="C257" s="2">
        <v>2</v>
      </c>
      <c r="D257" s="30" t="s">
        <v>320</v>
      </c>
      <c r="E257">
        <v>1</v>
      </c>
      <c r="F257" s="2">
        <v>5</v>
      </c>
      <c r="G257" t="s">
        <v>178</v>
      </c>
      <c r="H257">
        <v>1</v>
      </c>
      <c r="I257" s="2">
        <v>6</v>
      </c>
      <c r="J257" t="str">
        <f t="shared" si="69"/>
        <v>T-113508_Standard</v>
      </c>
      <c r="K257">
        <f t="shared" si="70"/>
        <v>1</v>
      </c>
      <c r="L257"/>
      <c r="U257" s="30" t="s">
        <v>185</v>
      </c>
      <c r="V257" s="30" t="s">
        <v>186</v>
      </c>
      <c r="W257" s="1" t="s">
        <v>108</v>
      </c>
      <c r="X257" s="1">
        <v>1</v>
      </c>
      <c r="Y257" s="1"/>
      <c r="Z257" s="40">
        <v>6</v>
      </c>
      <c r="AA257" s="1" t="s">
        <v>131</v>
      </c>
      <c r="AB257" s="2">
        <f t="shared" si="71"/>
        <v>1</v>
      </c>
      <c r="AC257" s="40">
        <v>248</v>
      </c>
      <c r="AD257" s="42">
        <v>2243</v>
      </c>
      <c r="AE257" s="15" t="s">
        <v>130</v>
      </c>
      <c r="AF257" s="8">
        <v>25.754999999999999</v>
      </c>
      <c r="AG257" s="8">
        <f t="shared" si="72"/>
        <v>25.754999999999999</v>
      </c>
      <c r="AH257" s="8">
        <f t="shared" si="73"/>
        <v>26.700672000000001</v>
      </c>
      <c r="AI257" s="8">
        <f t="shared" si="74"/>
        <v>26.700672000000001</v>
      </c>
      <c r="AJ257" s="8">
        <f t="shared" si="68"/>
        <v>1.0367179965055329</v>
      </c>
      <c r="AK257" s="8"/>
      <c r="AL257">
        <v>2</v>
      </c>
    </row>
    <row r="258" spans="1:43" x14ac:dyDescent="0.3">
      <c r="A258">
        <v>98</v>
      </c>
      <c r="B258">
        <v>244</v>
      </c>
      <c r="C258" s="2">
        <v>2</v>
      </c>
      <c r="D258" s="30" t="s">
        <v>320</v>
      </c>
      <c r="E258">
        <v>1</v>
      </c>
      <c r="F258" s="2">
        <v>6</v>
      </c>
      <c r="G258" t="s">
        <v>189</v>
      </c>
      <c r="H258">
        <v>1</v>
      </c>
      <c r="I258" s="2">
        <v>4</v>
      </c>
      <c r="J258" t="str">
        <f t="shared" si="69"/>
        <v>T-113325_Standard</v>
      </c>
      <c r="K258">
        <f t="shared" si="70"/>
        <v>1</v>
      </c>
      <c r="L258"/>
      <c r="U258" s="30" t="s">
        <v>195</v>
      </c>
      <c r="V258" s="30" t="s">
        <v>196</v>
      </c>
      <c r="W258" s="1" t="s">
        <v>108</v>
      </c>
      <c r="X258" s="1">
        <v>1</v>
      </c>
      <c r="Y258" s="1"/>
      <c r="Z258" s="40">
        <v>6</v>
      </c>
      <c r="AA258" s="1" t="s">
        <v>131</v>
      </c>
      <c r="AB258" s="2">
        <f t="shared" si="71"/>
        <v>1</v>
      </c>
      <c r="AC258" s="40">
        <v>248</v>
      </c>
      <c r="AD258" s="42">
        <v>2243</v>
      </c>
      <c r="AE258" s="15" t="s">
        <v>130</v>
      </c>
      <c r="AF258" s="8">
        <v>25.754999999999999</v>
      </c>
      <c r="AG258" s="8">
        <f t="shared" si="72"/>
        <v>25.754999999999999</v>
      </c>
      <c r="AH258" s="8">
        <f t="shared" si="73"/>
        <v>26.700672000000001</v>
      </c>
      <c r="AI258" s="8">
        <f t="shared" si="74"/>
        <v>26.700672000000001</v>
      </c>
      <c r="AJ258" s="8">
        <f t="shared" si="68"/>
        <v>1.0367179965055329</v>
      </c>
      <c r="AK258" s="8"/>
      <c r="AL258" s="12">
        <v>2</v>
      </c>
    </row>
    <row r="259" spans="1:43" x14ac:dyDescent="0.3">
      <c r="A259">
        <v>85</v>
      </c>
      <c r="B259">
        <v>245</v>
      </c>
      <c r="C259" s="2">
        <v>2</v>
      </c>
      <c r="D259" s="30" t="s">
        <v>320</v>
      </c>
      <c r="E259">
        <v>1</v>
      </c>
      <c r="F259" s="2">
        <v>4</v>
      </c>
      <c r="G259" t="s">
        <v>171</v>
      </c>
      <c r="H259">
        <v>1</v>
      </c>
      <c r="I259" s="2">
        <v>7</v>
      </c>
      <c r="J259" t="str">
        <f t="shared" si="69"/>
        <v>T-113359_Standard</v>
      </c>
      <c r="K259">
        <f t="shared" si="70"/>
        <v>1</v>
      </c>
      <c r="L259"/>
      <c r="U259" s="30" t="s">
        <v>44</v>
      </c>
      <c r="V259" s="30" t="s">
        <v>177</v>
      </c>
      <c r="W259" s="1" t="s">
        <v>108</v>
      </c>
      <c r="X259" s="1">
        <v>1</v>
      </c>
      <c r="Y259" s="1"/>
      <c r="Z259" s="40">
        <v>6</v>
      </c>
      <c r="AA259" s="1" t="s">
        <v>131</v>
      </c>
      <c r="AB259" s="2">
        <f t="shared" si="71"/>
        <v>1</v>
      </c>
      <c r="AC259" s="40">
        <v>248</v>
      </c>
      <c r="AD259" s="42">
        <v>2586</v>
      </c>
      <c r="AE259" s="15" t="s">
        <v>130</v>
      </c>
      <c r="AF259" s="8">
        <v>29.866</v>
      </c>
      <c r="AG259" s="8">
        <f t="shared" si="72"/>
        <v>29.866</v>
      </c>
      <c r="AH259" s="8">
        <f t="shared" si="73"/>
        <v>30.783743999999999</v>
      </c>
      <c r="AI259" s="8">
        <f t="shared" si="74"/>
        <v>30.783743999999999</v>
      </c>
      <c r="AJ259" s="8">
        <f t="shared" si="68"/>
        <v>1.0307287216232506</v>
      </c>
      <c r="AK259" s="8"/>
      <c r="AL259" s="12">
        <v>2</v>
      </c>
      <c r="AQ259" s="12"/>
    </row>
    <row r="260" spans="1:43" x14ac:dyDescent="0.3">
      <c r="A260">
        <v>38</v>
      </c>
      <c r="B260">
        <v>246</v>
      </c>
      <c r="C260" s="2">
        <v>1</v>
      </c>
      <c r="D260" t="s">
        <v>113</v>
      </c>
      <c r="E260">
        <v>1</v>
      </c>
      <c r="F260" s="2">
        <v>4</v>
      </c>
      <c r="G260" t="s">
        <v>84</v>
      </c>
      <c r="H260">
        <v>2</v>
      </c>
      <c r="I260" s="2">
        <v>6</v>
      </c>
      <c r="J260" t="str">
        <f t="shared" si="69"/>
        <v>T-114247_6</v>
      </c>
      <c r="K260">
        <f t="shared" si="70"/>
        <v>1</v>
      </c>
      <c r="U260" s="30" t="s">
        <v>43</v>
      </c>
      <c r="V260" s="30" t="s">
        <v>90</v>
      </c>
      <c r="W260" s="1" t="s">
        <v>108</v>
      </c>
      <c r="X260" s="1">
        <v>1</v>
      </c>
      <c r="Y260" s="1"/>
      <c r="Z260" s="42">
        <v>6</v>
      </c>
      <c r="AA260" s="1" t="s">
        <v>131</v>
      </c>
      <c r="AB260" s="2">
        <f t="shared" si="71"/>
        <v>2</v>
      </c>
      <c r="AC260" s="42">
        <v>248</v>
      </c>
      <c r="AD260" s="42">
        <v>2691</v>
      </c>
      <c r="AE260" s="15" t="s">
        <v>130</v>
      </c>
      <c r="AF260" s="8">
        <v>31.22</v>
      </c>
      <c r="AG260" s="8">
        <f t="shared" si="72"/>
        <v>62.44</v>
      </c>
      <c r="AH260" s="8">
        <f t="shared" si="73"/>
        <v>32.033664000000002</v>
      </c>
      <c r="AI260" s="8">
        <f t="shared" si="74"/>
        <v>64.067328000000003</v>
      </c>
      <c r="AJ260" s="8">
        <f t="shared" si="68"/>
        <v>1.0260622677770661</v>
      </c>
      <c r="AK260" s="8"/>
      <c r="AL260">
        <v>2</v>
      </c>
      <c r="AQ260" s="12"/>
    </row>
    <row r="261" spans="1:43" x14ac:dyDescent="0.3">
      <c r="A261">
        <v>39</v>
      </c>
      <c r="B261">
        <v>247</v>
      </c>
      <c r="C261" s="2">
        <v>1</v>
      </c>
      <c r="D261" t="s">
        <v>113</v>
      </c>
      <c r="E261">
        <v>1</v>
      </c>
      <c r="F261" s="2">
        <v>4</v>
      </c>
      <c r="G261" t="s">
        <v>84</v>
      </c>
      <c r="H261">
        <v>2</v>
      </c>
      <c r="I261" s="2">
        <v>7</v>
      </c>
      <c r="J261" t="str">
        <f t="shared" si="69"/>
        <v>T-114247_5</v>
      </c>
      <c r="K261">
        <f t="shared" si="70"/>
        <v>1</v>
      </c>
      <c r="U261" s="30" t="s">
        <v>44</v>
      </c>
      <c r="V261" s="30" t="s">
        <v>91</v>
      </c>
      <c r="W261" s="1" t="s">
        <v>108</v>
      </c>
      <c r="X261" s="1">
        <v>1</v>
      </c>
      <c r="Y261" s="1"/>
      <c r="Z261" s="42">
        <v>6</v>
      </c>
      <c r="AA261" s="1" t="s">
        <v>131</v>
      </c>
      <c r="AB261" s="2">
        <f t="shared" si="71"/>
        <v>2</v>
      </c>
      <c r="AC261" s="42">
        <v>248</v>
      </c>
      <c r="AD261" s="42">
        <v>2691</v>
      </c>
      <c r="AE261" s="15" t="s">
        <v>130</v>
      </c>
      <c r="AF261" s="8">
        <v>31.22</v>
      </c>
      <c r="AG261" s="8">
        <f t="shared" si="72"/>
        <v>62.44</v>
      </c>
      <c r="AH261" s="8">
        <f t="shared" si="73"/>
        <v>32.033664000000002</v>
      </c>
      <c r="AI261" s="8">
        <f t="shared" si="74"/>
        <v>64.067328000000003</v>
      </c>
      <c r="AJ261" s="8">
        <f t="shared" si="68"/>
        <v>1.0260622677770661</v>
      </c>
      <c r="AK261" s="8"/>
      <c r="AL261">
        <v>2</v>
      </c>
    </row>
    <row r="262" spans="1:43" x14ac:dyDescent="0.3">
      <c r="A262">
        <v>4</v>
      </c>
      <c r="B262">
        <v>248</v>
      </c>
      <c r="C262" s="2">
        <v>1</v>
      </c>
      <c r="D262" t="s">
        <v>113</v>
      </c>
      <c r="E262">
        <v>1</v>
      </c>
      <c r="F262" s="2">
        <v>2</v>
      </c>
      <c r="G262" t="s">
        <v>60</v>
      </c>
      <c r="H262">
        <v>1</v>
      </c>
      <c r="I262" s="2">
        <v>4</v>
      </c>
      <c r="J262" t="str">
        <f t="shared" si="69"/>
        <v>T-114247_2</v>
      </c>
      <c r="K262">
        <f t="shared" si="70"/>
        <v>1</v>
      </c>
      <c r="U262" s="30" t="s">
        <v>8</v>
      </c>
      <c r="V262" s="30" t="s">
        <v>64</v>
      </c>
      <c r="W262" s="1" t="s">
        <v>108</v>
      </c>
      <c r="X262" s="1">
        <v>1</v>
      </c>
      <c r="Y262" s="1"/>
      <c r="Z262" s="42">
        <v>6</v>
      </c>
      <c r="AA262" s="1" t="s">
        <v>131</v>
      </c>
      <c r="AB262" s="2">
        <f t="shared" si="71"/>
        <v>1</v>
      </c>
      <c r="AC262" s="42">
        <v>248</v>
      </c>
      <c r="AD262" s="42">
        <v>3565</v>
      </c>
      <c r="AE262" s="15" t="s">
        <v>130</v>
      </c>
      <c r="AF262" s="8">
        <v>40.880000000000003</v>
      </c>
      <c r="AG262" s="8">
        <f t="shared" si="72"/>
        <v>40.880000000000003</v>
      </c>
      <c r="AH262" s="8">
        <f t="shared" si="73"/>
        <v>42.437759999999997</v>
      </c>
      <c r="AI262" s="8">
        <f t="shared" si="74"/>
        <v>42.437759999999997</v>
      </c>
      <c r="AJ262" s="8">
        <f t="shared" si="68"/>
        <v>1.038105675146771</v>
      </c>
      <c r="AK262" s="8"/>
      <c r="AL262">
        <v>2</v>
      </c>
      <c r="AQ262" s="12"/>
    </row>
    <row r="263" spans="1:43" x14ac:dyDescent="0.3">
      <c r="A263">
        <v>5</v>
      </c>
      <c r="B263">
        <v>249</v>
      </c>
      <c r="C263" s="2">
        <v>1</v>
      </c>
      <c r="D263" t="s">
        <v>113</v>
      </c>
      <c r="E263">
        <v>1</v>
      </c>
      <c r="F263" s="2">
        <v>2</v>
      </c>
      <c r="G263" t="s">
        <v>60</v>
      </c>
      <c r="H263">
        <v>1</v>
      </c>
      <c r="I263" s="2">
        <v>5</v>
      </c>
      <c r="J263" t="str">
        <f t="shared" si="69"/>
        <v>T-114247_1</v>
      </c>
      <c r="K263">
        <f t="shared" si="70"/>
        <v>1</v>
      </c>
      <c r="U263" s="30" t="s">
        <v>9</v>
      </c>
      <c r="V263" s="30" t="s">
        <v>65</v>
      </c>
      <c r="W263" s="1" t="s">
        <v>108</v>
      </c>
      <c r="X263" s="1">
        <v>1</v>
      </c>
      <c r="Y263" s="1"/>
      <c r="Z263" s="42">
        <v>6</v>
      </c>
      <c r="AA263" s="30" t="s">
        <v>131</v>
      </c>
      <c r="AB263" s="2">
        <f t="shared" si="71"/>
        <v>1</v>
      </c>
      <c r="AC263" s="42">
        <v>248</v>
      </c>
      <c r="AD263" s="42">
        <v>3565</v>
      </c>
      <c r="AE263" s="15" t="s">
        <v>130</v>
      </c>
      <c r="AF263" s="8">
        <v>40.880000000000003</v>
      </c>
      <c r="AG263" s="8">
        <f t="shared" si="72"/>
        <v>40.880000000000003</v>
      </c>
      <c r="AH263" s="8">
        <f t="shared" si="73"/>
        <v>42.437759999999997</v>
      </c>
      <c r="AI263" s="8">
        <f t="shared" si="74"/>
        <v>42.437759999999997</v>
      </c>
      <c r="AJ263" s="8">
        <f t="shared" si="68"/>
        <v>1.038105675146771</v>
      </c>
      <c r="AK263" s="8"/>
      <c r="AL263">
        <v>2</v>
      </c>
    </row>
    <row r="264" spans="1:43" x14ac:dyDescent="0.3">
      <c r="A264">
        <v>20</v>
      </c>
      <c r="B264">
        <v>250</v>
      </c>
      <c r="C264" s="2">
        <v>1</v>
      </c>
      <c r="D264" t="s">
        <v>113</v>
      </c>
      <c r="E264">
        <v>1</v>
      </c>
      <c r="F264" s="2">
        <v>3</v>
      </c>
      <c r="G264" t="s">
        <v>77</v>
      </c>
      <c r="H264">
        <v>1</v>
      </c>
      <c r="I264" s="2">
        <v>4</v>
      </c>
      <c r="J264" t="str">
        <f t="shared" si="69"/>
        <v>T-114247_3</v>
      </c>
      <c r="K264">
        <f t="shared" si="70"/>
        <v>1</v>
      </c>
      <c r="U264" s="30" t="s">
        <v>24</v>
      </c>
      <c r="V264" s="30" t="s">
        <v>81</v>
      </c>
      <c r="W264" s="1" t="s">
        <v>108</v>
      </c>
      <c r="X264" s="1">
        <v>1</v>
      </c>
      <c r="Y264" s="1"/>
      <c r="Z264" s="40">
        <v>6</v>
      </c>
      <c r="AA264" s="1" t="s">
        <v>131</v>
      </c>
      <c r="AB264" s="2">
        <f t="shared" si="71"/>
        <v>1</v>
      </c>
      <c r="AC264" s="40">
        <v>248</v>
      </c>
      <c r="AD264" s="40">
        <v>3676</v>
      </c>
      <c r="AE264" s="15" t="s">
        <v>130</v>
      </c>
      <c r="AF264" s="8">
        <v>42.374000000000002</v>
      </c>
      <c r="AG264" s="8">
        <f t="shared" si="72"/>
        <v>42.374000000000002</v>
      </c>
      <c r="AH264" s="8">
        <f t="shared" si="73"/>
        <v>43.759104000000001</v>
      </c>
      <c r="AI264" s="8">
        <f t="shared" si="74"/>
        <v>43.759104000000001</v>
      </c>
      <c r="AJ264" s="8">
        <f t="shared" si="68"/>
        <v>1.0326875914475857</v>
      </c>
      <c r="AK264" s="8"/>
      <c r="AL264" s="12">
        <v>2</v>
      </c>
    </row>
    <row r="265" spans="1:43" x14ac:dyDescent="0.3">
      <c r="A265">
        <v>21</v>
      </c>
      <c r="B265">
        <v>251</v>
      </c>
      <c r="C265" s="2">
        <v>1</v>
      </c>
      <c r="D265" t="s">
        <v>113</v>
      </c>
      <c r="E265">
        <v>1</v>
      </c>
      <c r="F265" s="2">
        <v>3</v>
      </c>
      <c r="G265" t="s">
        <v>77</v>
      </c>
      <c r="H265">
        <v>1</v>
      </c>
      <c r="I265" s="2">
        <v>5</v>
      </c>
      <c r="J265" t="str">
        <f t="shared" si="69"/>
        <v>T-114247_4</v>
      </c>
      <c r="K265">
        <f t="shared" si="70"/>
        <v>1</v>
      </c>
      <c r="U265" s="30" t="s">
        <v>25</v>
      </c>
      <c r="V265" s="30" t="s">
        <v>82</v>
      </c>
      <c r="W265" s="1" t="s">
        <v>108</v>
      </c>
      <c r="X265" s="1">
        <v>1</v>
      </c>
      <c r="Y265" s="1"/>
      <c r="Z265" s="40">
        <v>6</v>
      </c>
      <c r="AA265" s="1" t="s">
        <v>131</v>
      </c>
      <c r="AB265" s="2">
        <f t="shared" si="71"/>
        <v>1</v>
      </c>
      <c r="AC265" s="40">
        <v>248</v>
      </c>
      <c r="AD265" s="40">
        <v>3676</v>
      </c>
      <c r="AE265" s="15" t="s">
        <v>130</v>
      </c>
      <c r="AF265" s="8">
        <v>42.374000000000002</v>
      </c>
      <c r="AG265" s="8">
        <f t="shared" si="72"/>
        <v>42.374000000000002</v>
      </c>
      <c r="AH265" s="8">
        <f t="shared" si="73"/>
        <v>43.759104000000001</v>
      </c>
      <c r="AI265" s="8">
        <f t="shared" si="74"/>
        <v>43.759104000000001</v>
      </c>
      <c r="AJ265" s="8">
        <f t="shared" si="68"/>
        <v>1.0326875914475857</v>
      </c>
      <c r="AK265" s="8"/>
      <c r="AL265" s="12">
        <v>2</v>
      </c>
    </row>
    <row r="266" spans="1:43" x14ac:dyDescent="0.3">
      <c r="A266">
        <v>230</v>
      </c>
      <c r="B266">
        <v>252</v>
      </c>
      <c r="C266" s="2">
        <v>3</v>
      </c>
      <c r="D266" s="30" t="s">
        <v>613</v>
      </c>
      <c r="E266">
        <v>1</v>
      </c>
      <c r="F266" s="2" t="str">
        <f>U266</f>
        <v>19</v>
      </c>
      <c r="G266" t="str">
        <f>V266</f>
        <v>T-115626_Standard</v>
      </c>
      <c r="H266">
        <f>X266</f>
        <v>24</v>
      </c>
      <c r="U266" t="s">
        <v>448</v>
      </c>
      <c r="V266" t="s">
        <v>449</v>
      </c>
      <c r="W266" s="1" t="s">
        <v>108</v>
      </c>
      <c r="X266" s="1">
        <v>24</v>
      </c>
      <c r="Y266" s="1" t="s">
        <v>601</v>
      </c>
      <c r="Z266" s="40">
        <v>6</v>
      </c>
      <c r="AA266" s="1" t="s">
        <v>131</v>
      </c>
      <c r="AB266" s="2">
        <f t="shared" si="71"/>
        <v>24</v>
      </c>
      <c r="AC266" s="40">
        <v>319</v>
      </c>
      <c r="AD266" s="40">
        <v>4220</v>
      </c>
      <c r="AE266" s="15" t="s">
        <v>130</v>
      </c>
      <c r="AF266" s="8">
        <v>64.843000000000004</v>
      </c>
      <c r="AG266" s="8">
        <f t="shared" si="72"/>
        <v>1556.232</v>
      </c>
      <c r="AH266" s="8">
        <f t="shared" si="73"/>
        <v>64.616640000000004</v>
      </c>
      <c r="AI266" s="8">
        <f t="shared" si="74"/>
        <v>1550.79936</v>
      </c>
      <c r="AJ266" s="8">
        <f t="shared" si="68"/>
        <v>0.99650910661135361</v>
      </c>
      <c r="AK266" s="8"/>
      <c r="AL266" s="30">
        <v>2</v>
      </c>
      <c r="AQ266" s="12"/>
    </row>
    <row r="267" spans="1:43" x14ac:dyDescent="0.3">
      <c r="D267" s="30"/>
      <c r="W267" s="1"/>
      <c r="X267" s="1"/>
      <c r="Y267" s="1"/>
      <c r="AA267" s="1"/>
      <c r="AE267" s="15"/>
      <c r="AF267" s="8"/>
      <c r="AG267" s="8"/>
      <c r="AH267" s="8"/>
      <c r="AI267" s="8"/>
      <c r="AJ267" s="8"/>
      <c r="AK267" s="8"/>
      <c r="AL267" s="30"/>
      <c r="AQ267" s="12"/>
    </row>
    <row r="268" spans="1:43" x14ac:dyDescent="0.3">
      <c r="A268">
        <v>243</v>
      </c>
      <c r="B268">
        <v>253</v>
      </c>
      <c r="C268" s="2">
        <v>3</v>
      </c>
      <c r="D268" s="30" t="s">
        <v>613</v>
      </c>
      <c r="E268">
        <v>1</v>
      </c>
      <c r="F268" s="2" t="s">
        <v>460</v>
      </c>
      <c r="G268" t="s">
        <v>461</v>
      </c>
      <c r="H268">
        <v>3</v>
      </c>
      <c r="I268" s="2">
        <v>1</v>
      </c>
      <c r="J268" t="s">
        <v>462</v>
      </c>
      <c r="K268">
        <v>1</v>
      </c>
      <c r="L268" s="2">
        <v>2</v>
      </c>
      <c r="M268" t="s">
        <v>475</v>
      </c>
      <c r="N268">
        <v>1</v>
      </c>
      <c r="O268" s="2">
        <v>2</v>
      </c>
      <c r="P268" t="str">
        <f>V268</f>
        <v>T-114493_Standard</v>
      </c>
      <c r="Q268">
        <f>X268</f>
        <v>1</v>
      </c>
      <c r="U268" t="s">
        <v>478</v>
      </c>
      <c r="V268" t="s">
        <v>479</v>
      </c>
      <c r="W268" s="1" t="s">
        <v>108</v>
      </c>
      <c r="X268" s="1">
        <v>1</v>
      </c>
      <c r="Y268" s="1" t="s">
        <v>602</v>
      </c>
      <c r="Z268" s="40">
        <v>8</v>
      </c>
      <c r="AA268" s="1" t="s">
        <v>131</v>
      </c>
      <c r="AB268" s="2">
        <f t="shared" ref="AB268:AB323" si="75">PRODUCT(E268,H268,K268,N268,Q268)</f>
        <v>3</v>
      </c>
      <c r="AC268" s="40">
        <v>30</v>
      </c>
      <c r="AD268" s="40">
        <v>579</v>
      </c>
      <c r="AE268" s="15" t="s">
        <v>130</v>
      </c>
      <c r="AF268" s="8">
        <v>1.1140000000000001</v>
      </c>
      <c r="AG268" s="8">
        <f t="shared" ref="AG268:AG323" si="76">AF268*AB268</f>
        <v>3.3420000000000005</v>
      </c>
      <c r="AH268" s="8">
        <f t="shared" ref="AH268:AH323" si="77">Z268*AC268*AD268*8/1000000</f>
        <v>1.11168</v>
      </c>
      <c r="AI268" s="8">
        <f t="shared" ref="AI268:AI323" si="78">AH268*AB268</f>
        <v>3.3350400000000002</v>
      </c>
      <c r="AJ268" s="8">
        <f t="shared" si="68"/>
        <v>0.99791741472172346</v>
      </c>
      <c r="AK268" s="8"/>
      <c r="AL268" s="30">
        <v>2</v>
      </c>
    </row>
    <row r="269" spans="1:43" x14ac:dyDescent="0.3">
      <c r="A269">
        <v>282</v>
      </c>
      <c r="B269">
        <v>254</v>
      </c>
      <c r="C269" s="2">
        <v>3</v>
      </c>
      <c r="D269" s="30" t="s">
        <v>613</v>
      </c>
      <c r="E269">
        <v>1</v>
      </c>
      <c r="F269" s="2" t="s">
        <v>547</v>
      </c>
      <c r="G269" t="s">
        <v>548</v>
      </c>
      <c r="H269">
        <v>1</v>
      </c>
      <c r="I269" s="2">
        <v>1</v>
      </c>
      <c r="J269" t="s">
        <v>549</v>
      </c>
      <c r="K269">
        <v>1</v>
      </c>
      <c r="L269" s="2">
        <v>2</v>
      </c>
      <c r="M269" t="s">
        <v>557</v>
      </c>
      <c r="N269">
        <v>1</v>
      </c>
      <c r="O269" s="2">
        <v>2</v>
      </c>
      <c r="P269" t="str">
        <f>V269</f>
        <v>T-114493_Standard</v>
      </c>
      <c r="Q269">
        <f>X269</f>
        <v>1</v>
      </c>
      <c r="U269" t="s">
        <v>559</v>
      </c>
      <c r="V269" t="s">
        <v>479</v>
      </c>
      <c r="W269" s="1" t="s">
        <v>108</v>
      </c>
      <c r="X269" s="1">
        <v>1</v>
      </c>
      <c r="Y269" s="1" t="s">
        <v>602</v>
      </c>
      <c r="Z269" s="40">
        <v>8</v>
      </c>
      <c r="AA269" s="1" t="s">
        <v>131</v>
      </c>
      <c r="AB269" s="2">
        <f t="shared" si="75"/>
        <v>1</v>
      </c>
      <c r="AC269" s="40">
        <v>30</v>
      </c>
      <c r="AD269" s="40">
        <v>579</v>
      </c>
      <c r="AE269" s="15" t="s">
        <v>130</v>
      </c>
      <c r="AF269" s="8">
        <v>1.1140000000000001</v>
      </c>
      <c r="AG269" s="8">
        <f t="shared" si="76"/>
        <v>1.1140000000000001</v>
      </c>
      <c r="AH269" s="8">
        <f t="shared" si="77"/>
        <v>1.11168</v>
      </c>
      <c r="AI269" s="8">
        <f t="shared" si="78"/>
        <v>1.11168</v>
      </c>
      <c r="AJ269" s="8">
        <f t="shared" si="68"/>
        <v>0.99791741472172346</v>
      </c>
      <c r="AK269" s="8"/>
      <c r="AL269" s="30">
        <v>2</v>
      </c>
      <c r="AQ269" s="12"/>
    </row>
    <row r="270" spans="1:43" x14ac:dyDescent="0.3">
      <c r="A270">
        <v>414</v>
      </c>
      <c r="B270">
        <v>255</v>
      </c>
      <c r="C270" s="2">
        <v>4</v>
      </c>
      <c r="D270" s="30" t="s">
        <v>894</v>
      </c>
      <c r="E270">
        <v>1</v>
      </c>
      <c r="F270" s="2">
        <v>3</v>
      </c>
      <c r="G270" t="s">
        <v>747</v>
      </c>
      <c r="H270">
        <v>3</v>
      </c>
      <c r="I270" s="2">
        <v>2</v>
      </c>
      <c r="J270" t="s">
        <v>461</v>
      </c>
      <c r="K270">
        <v>1</v>
      </c>
      <c r="L270" s="2">
        <v>1</v>
      </c>
      <c r="M270" t="s">
        <v>462</v>
      </c>
      <c r="N270">
        <v>1</v>
      </c>
      <c r="O270" s="2">
        <v>2</v>
      </c>
      <c r="P270" t="s">
        <v>475</v>
      </c>
      <c r="Q270">
        <v>1</v>
      </c>
      <c r="R270" s="2">
        <v>2</v>
      </c>
      <c r="S270" t="str">
        <f>V270</f>
        <v>T-114493_Standard</v>
      </c>
      <c r="T270">
        <f>X270</f>
        <v>1</v>
      </c>
      <c r="U270" s="30" t="s">
        <v>845</v>
      </c>
      <c r="V270" s="30" t="s">
        <v>479</v>
      </c>
      <c r="W270" s="1" t="s">
        <v>108</v>
      </c>
      <c r="X270" s="1">
        <v>1</v>
      </c>
      <c r="Y270" s="12"/>
      <c r="Z270" s="40">
        <v>8</v>
      </c>
      <c r="AA270" s="17" t="s">
        <v>131</v>
      </c>
      <c r="AB270" s="2">
        <f t="shared" si="75"/>
        <v>3</v>
      </c>
      <c r="AC270" s="40">
        <v>30</v>
      </c>
      <c r="AD270" s="40">
        <v>579</v>
      </c>
      <c r="AE270" s="33" t="s">
        <v>130</v>
      </c>
      <c r="AF270" s="8">
        <v>1.1140000000000001</v>
      </c>
      <c r="AG270" s="8">
        <f t="shared" si="76"/>
        <v>3.3420000000000005</v>
      </c>
      <c r="AH270" s="8">
        <f t="shared" si="77"/>
        <v>1.11168</v>
      </c>
      <c r="AI270" s="8">
        <f t="shared" si="78"/>
        <v>3.3350400000000002</v>
      </c>
      <c r="AJ270" s="8">
        <f t="shared" si="68"/>
        <v>0.99791741472172346</v>
      </c>
      <c r="AK270" s="8"/>
      <c r="AL270" s="30">
        <v>2</v>
      </c>
      <c r="AQ270" s="12"/>
    </row>
    <row r="271" spans="1:43" x14ac:dyDescent="0.3">
      <c r="A271">
        <v>477</v>
      </c>
      <c r="B271">
        <v>256</v>
      </c>
      <c r="C271" s="2">
        <v>5</v>
      </c>
      <c r="D271" s="30" t="s">
        <v>1040</v>
      </c>
      <c r="E271">
        <v>1</v>
      </c>
      <c r="F271" s="2">
        <v>1</v>
      </c>
      <c r="G271" t="s">
        <v>901</v>
      </c>
      <c r="H271">
        <v>3</v>
      </c>
      <c r="I271" s="2">
        <v>2</v>
      </c>
      <c r="J271" t="s">
        <v>461</v>
      </c>
      <c r="K271">
        <v>1</v>
      </c>
      <c r="L271" s="2">
        <v>1</v>
      </c>
      <c r="M271" t="s">
        <v>462</v>
      </c>
      <c r="N271">
        <v>1</v>
      </c>
      <c r="O271" s="2">
        <v>2</v>
      </c>
      <c r="P271" t="s">
        <v>475</v>
      </c>
      <c r="Q271">
        <v>1</v>
      </c>
      <c r="R271" s="2">
        <v>2</v>
      </c>
      <c r="S271" t="str">
        <f>V271</f>
        <v>T-114493_Standard</v>
      </c>
      <c r="T271">
        <f>X271</f>
        <v>1</v>
      </c>
      <c r="U271" t="s">
        <v>954</v>
      </c>
      <c r="V271" t="s">
        <v>479</v>
      </c>
      <c r="W271" s="12" t="s">
        <v>108</v>
      </c>
      <c r="X271" s="12">
        <v>1</v>
      </c>
      <c r="Y271" s="12"/>
      <c r="Z271" s="40">
        <v>8</v>
      </c>
      <c r="AA271" s="17" t="s">
        <v>131</v>
      </c>
      <c r="AB271" s="2">
        <f t="shared" si="75"/>
        <v>3</v>
      </c>
      <c r="AC271" s="40">
        <v>30</v>
      </c>
      <c r="AD271" s="40">
        <v>579</v>
      </c>
      <c r="AE271" s="33" t="s">
        <v>130</v>
      </c>
      <c r="AF271" s="8">
        <v>1.1140000000000001</v>
      </c>
      <c r="AG271" s="8">
        <f t="shared" si="76"/>
        <v>3.3420000000000005</v>
      </c>
      <c r="AH271" s="8">
        <f t="shared" si="77"/>
        <v>1.11168</v>
      </c>
      <c r="AI271" s="8">
        <f t="shared" si="78"/>
        <v>3.3350400000000002</v>
      </c>
      <c r="AJ271" s="8">
        <f t="shared" si="68"/>
        <v>0.99791741472172346</v>
      </c>
      <c r="AK271" s="8"/>
      <c r="AL271" s="30">
        <v>2</v>
      </c>
      <c r="AQ271" s="12"/>
    </row>
    <row r="272" spans="1:43" x14ac:dyDescent="0.3">
      <c r="A272">
        <v>251</v>
      </c>
      <c r="B272">
        <v>257</v>
      </c>
      <c r="C272" s="2">
        <v>3</v>
      </c>
      <c r="D272" s="30" t="s">
        <v>613</v>
      </c>
      <c r="E272">
        <v>1</v>
      </c>
      <c r="F272" s="2" t="s">
        <v>460</v>
      </c>
      <c r="G272" t="s">
        <v>461</v>
      </c>
      <c r="H272">
        <v>3</v>
      </c>
      <c r="I272" s="2">
        <v>1</v>
      </c>
      <c r="J272" t="s">
        <v>462</v>
      </c>
      <c r="K272">
        <v>1</v>
      </c>
      <c r="L272" s="2">
        <v>4</v>
      </c>
      <c r="M272" t="s">
        <v>492</v>
      </c>
      <c r="N272">
        <v>1</v>
      </c>
      <c r="O272" s="2">
        <v>2</v>
      </c>
      <c r="P272" t="str">
        <f>V272</f>
        <v>T-114578_Standard</v>
      </c>
      <c r="Q272">
        <f>X272</f>
        <v>1</v>
      </c>
      <c r="U272" t="s">
        <v>495</v>
      </c>
      <c r="V272" t="s">
        <v>496</v>
      </c>
      <c r="W272" s="1" t="s">
        <v>108</v>
      </c>
      <c r="X272" s="1">
        <v>1</v>
      </c>
      <c r="Y272" s="1" t="s">
        <v>602</v>
      </c>
      <c r="Z272" s="40">
        <v>8</v>
      </c>
      <c r="AA272" s="30" t="s">
        <v>131</v>
      </c>
      <c r="AB272" s="2">
        <f t="shared" si="75"/>
        <v>3</v>
      </c>
      <c r="AC272" s="40">
        <v>40</v>
      </c>
      <c r="AD272" s="40">
        <v>262</v>
      </c>
      <c r="AE272" s="15" t="s">
        <v>130</v>
      </c>
      <c r="AF272" s="8">
        <v>0.64500000000000002</v>
      </c>
      <c r="AG272" s="8">
        <f t="shared" si="76"/>
        <v>1.9350000000000001</v>
      </c>
      <c r="AH272" s="8">
        <f t="shared" si="77"/>
        <v>0.67071999999999998</v>
      </c>
      <c r="AI272" s="8">
        <f t="shared" si="78"/>
        <v>2.0121599999999997</v>
      </c>
      <c r="AJ272" s="8">
        <f t="shared" si="68"/>
        <v>1.0398759689922479</v>
      </c>
      <c r="AK272" s="8"/>
      <c r="AL272" s="30">
        <v>2</v>
      </c>
    </row>
    <row r="273" spans="1:43" x14ac:dyDescent="0.3">
      <c r="A273">
        <v>290</v>
      </c>
      <c r="B273">
        <v>258</v>
      </c>
      <c r="C273" s="2">
        <v>3</v>
      </c>
      <c r="D273" s="30" t="s">
        <v>613</v>
      </c>
      <c r="E273">
        <v>1</v>
      </c>
      <c r="F273" s="2" t="s">
        <v>547</v>
      </c>
      <c r="G273" t="s">
        <v>548</v>
      </c>
      <c r="H273">
        <v>1</v>
      </c>
      <c r="I273" s="2">
        <v>1</v>
      </c>
      <c r="J273" t="s">
        <v>549</v>
      </c>
      <c r="K273">
        <v>1</v>
      </c>
      <c r="L273" s="2">
        <v>4</v>
      </c>
      <c r="M273" t="s">
        <v>492</v>
      </c>
      <c r="N273">
        <v>1</v>
      </c>
      <c r="O273" s="2">
        <v>2</v>
      </c>
      <c r="P273" t="str">
        <f>V273</f>
        <v>T-114578_Standard</v>
      </c>
      <c r="Q273">
        <f>X273</f>
        <v>1</v>
      </c>
      <c r="U273" t="s">
        <v>567</v>
      </c>
      <c r="V273" t="s">
        <v>496</v>
      </c>
      <c r="W273" s="1" t="s">
        <v>108</v>
      </c>
      <c r="X273" s="1">
        <v>1</v>
      </c>
      <c r="Y273" s="1" t="s">
        <v>602</v>
      </c>
      <c r="Z273" s="40">
        <v>8</v>
      </c>
      <c r="AA273" s="1" t="s">
        <v>131</v>
      </c>
      <c r="AB273" s="2">
        <f t="shared" si="75"/>
        <v>1</v>
      </c>
      <c r="AC273" s="40">
        <v>40</v>
      </c>
      <c r="AD273" s="40">
        <v>262</v>
      </c>
      <c r="AE273" s="15" t="s">
        <v>130</v>
      </c>
      <c r="AF273" s="8">
        <v>0.64500000000000002</v>
      </c>
      <c r="AG273" s="8">
        <f t="shared" si="76"/>
        <v>0.64500000000000002</v>
      </c>
      <c r="AH273" s="8">
        <f t="shared" si="77"/>
        <v>0.67071999999999998</v>
      </c>
      <c r="AI273" s="8">
        <f t="shared" si="78"/>
        <v>0.67071999999999998</v>
      </c>
      <c r="AJ273" s="8">
        <f t="shared" si="68"/>
        <v>1.0398759689922481</v>
      </c>
      <c r="AK273" s="8"/>
      <c r="AL273" s="30">
        <v>2</v>
      </c>
    </row>
    <row r="274" spans="1:43" x14ac:dyDescent="0.3">
      <c r="A274">
        <v>422</v>
      </c>
      <c r="B274">
        <v>259</v>
      </c>
      <c r="C274" s="2">
        <v>4</v>
      </c>
      <c r="D274" s="30" t="s">
        <v>894</v>
      </c>
      <c r="E274">
        <v>1</v>
      </c>
      <c r="F274" s="2">
        <v>3</v>
      </c>
      <c r="G274" t="s">
        <v>747</v>
      </c>
      <c r="H274">
        <v>3</v>
      </c>
      <c r="I274" s="2">
        <v>2</v>
      </c>
      <c r="J274" t="s">
        <v>461</v>
      </c>
      <c r="K274">
        <v>1</v>
      </c>
      <c r="L274" s="2">
        <v>1</v>
      </c>
      <c r="M274" t="s">
        <v>462</v>
      </c>
      <c r="N274">
        <v>1</v>
      </c>
      <c r="O274" s="2">
        <v>4</v>
      </c>
      <c r="P274" t="s">
        <v>492</v>
      </c>
      <c r="Q274">
        <v>1</v>
      </c>
      <c r="R274" s="2">
        <v>2</v>
      </c>
      <c r="S274" t="str">
        <f>V274</f>
        <v>T-114578_Standard</v>
      </c>
      <c r="T274">
        <f>X274</f>
        <v>1</v>
      </c>
      <c r="U274" s="30" t="s">
        <v>853</v>
      </c>
      <c r="V274" s="30" t="s">
        <v>496</v>
      </c>
      <c r="W274" s="1" t="s">
        <v>108</v>
      </c>
      <c r="X274" s="1">
        <v>1</v>
      </c>
      <c r="Y274" s="12"/>
      <c r="Z274" s="40">
        <v>8</v>
      </c>
      <c r="AA274" s="17" t="s">
        <v>131</v>
      </c>
      <c r="AB274" s="2">
        <f t="shared" si="75"/>
        <v>3</v>
      </c>
      <c r="AC274" s="40">
        <v>40</v>
      </c>
      <c r="AD274" s="40">
        <v>262</v>
      </c>
      <c r="AE274" s="33" t="s">
        <v>130</v>
      </c>
      <c r="AF274" s="8">
        <v>0.64500000000000002</v>
      </c>
      <c r="AG274" s="8">
        <f t="shared" si="76"/>
        <v>1.9350000000000001</v>
      </c>
      <c r="AH274" s="8">
        <f t="shared" si="77"/>
        <v>0.67071999999999998</v>
      </c>
      <c r="AI274" s="8">
        <f t="shared" si="78"/>
        <v>2.0121599999999997</v>
      </c>
      <c r="AJ274" s="8">
        <f t="shared" si="68"/>
        <v>1.0398759689922479</v>
      </c>
      <c r="AK274" s="8"/>
      <c r="AL274" s="1">
        <v>2</v>
      </c>
    </row>
    <row r="275" spans="1:43" x14ac:dyDescent="0.3">
      <c r="A275">
        <v>485</v>
      </c>
      <c r="B275">
        <v>260</v>
      </c>
      <c r="C275" s="2">
        <v>5</v>
      </c>
      <c r="D275" s="30" t="s">
        <v>1040</v>
      </c>
      <c r="E275">
        <v>1</v>
      </c>
      <c r="F275" s="2">
        <v>1</v>
      </c>
      <c r="G275" t="s">
        <v>901</v>
      </c>
      <c r="H275">
        <v>3</v>
      </c>
      <c r="I275" s="2">
        <v>2</v>
      </c>
      <c r="J275" t="s">
        <v>461</v>
      </c>
      <c r="K275">
        <v>1</v>
      </c>
      <c r="L275" s="2">
        <v>1</v>
      </c>
      <c r="M275" t="s">
        <v>462</v>
      </c>
      <c r="N275">
        <v>1</v>
      </c>
      <c r="O275" s="2">
        <v>4</v>
      </c>
      <c r="P275" t="s">
        <v>492</v>
      </c>
      <c r="Q275">
        <v>1</v>
      </c>
      <c r="R275" s="2">
        <v>2</v>
      </c>
      <c r="S275" t="str">
        <f>V275</f>
        <v>T-114578_Standard</v>
      </c>
      <c r="T275">
        <f>X275</f>
        <v>1</v>
      </c>
      <c r="U275" t="s">
        <v>962</v>
      </c>
      <c r="V275" t="s">
        <v>496</v>
      </c>
      <c r="W275" s="12" t="s">
        <v>108</v>
      </c>
      <c r="X275" s="12">
        <v>1</v>
      </c>
      <c r="Y275" s="12"/>
      <c r="Z275" s="40">
        <v>8</v>
      </c>
      <c r="AA275" s="17" t="s">
        <v>131</v>
      </c>
      <c r="AB275" s="2">
        <f t="shared" si="75"/>
        <v>3</v>
      </c>
      <c r="AC275" s="40">
        <v>40</v>
      </c>
      <c r="AD275" s="40">
        <v>262</v>
      </c>
      <c r="AE275" s="33" t="s">
        <v>130</v>
      </c>
      <c r="AF275" s="8">
        <v>0.64500000000000002</v>
      </c>
      <c r="AG275" s="8">
        <f t="shared" si="76"/>
        <v>1.9350000000000001</v>
      </c>
      <c r="AH275" s="8">
        <f t="shared" si="77"/>
        <v>0.67071999999999998</v>
      </c>
      <c r="AI275" s="8">
        <f t="shared" si="78"/>
        <v>2.0121599999999997</v>
      </c>
      <c r="AJ275" s="8">
        <f t="shared" si="68"/>
        <v>1.0398759689922479</v>
      </c>
      <c r="AK275" s="8"/>
      <c r="AL275" s="1">
        <v>2</v>
      </c>
    </row>
    <row r="276" spans="1:43" x14ac:dyDescent="0.3">
      <c r="A276">
        <v>259</v>
      </c>
      <c r="B276">
        <v>261</v>
      </c>
      <c r="C276" s="2">
        <v>3</v>
      </c>
      <c r="D276" s="30" t="s">
        <v>613</v>
      </c>
      <c r="E276">
        <v>1</v>
      </c>
      <c r="F276" s="2" t="s">
        <v>460</v>
      </c>
      <c r="G276" t="s">
        <v>461</v>
      </c>
      <c r="H276">
        <v>3</v>
      </c>
      <c r="I276" s="2">
        <v>4</v>
      </c>
      <c r="J276" t="s">
        <v>512</v>
      </c>
      <c r="K276">
        <v>1</v>
      </c>
      <c r="L276" s="2">
        <v>1</v>
      </c>
      <c r="M276" t="s">
        <v>513</v>
      </c>
      <c r="N276">
        <v>1</v>
      </c>
      <c r="O276" s="2">
        <v>1</v>
      </c>
      <c r="P276" t="str">
        <f>V276</f>
        <v>T-114509_Standard</v>
      </c>
      <c r="Q276">
        <f>X276</f>
        <v>1</v>
      </c>
      <c r="U276" t="s">
        <v>514</v>
      </c>
      <c r="V276" t="s">
        <v>515</v>
      </c>
      <c r="W276" s="1" t="s">
        <v>108</v>
      </c>
      <c r="X276" s="1">
        <v>1</v>
      </c>
      <c r="Y276" s="1" t="s">
        <v>602</v>
      </c>
      <c r="Z276" s="40">
        <v>8</v>
      </c>
      <c r="AA276" s="30" t="s">
        <v>131</v>
      </c>
      <c r="AB276" s="2">
        <f t="shared" si="75"/>
        <v>3</v>
      </c>
      <c r="AC276" s="40">
        <v>40</v>
      </c>
      <c r="AD276" s="40">
        <v>398</v>
      </c>
      <c r="AE276" s="15" t="s">
        <v>130</v>
      </c>
      <c r="AF276" s="8">
        <v>0.95199999999999996</v>
      </c>
      <c r="AG276" s="8">
        <f t="shared" si="76"/>
        <v>2.8559999999999999</v>
      </c>
      <c r="AH276" s="8">
        <f t="shared" si="77"/>
        <v>1.01888</v>
      </c>
      <c r="AI276" s="8">
        <f t="shared" si="78"/>
        <v>3.0566399999999998</v>
      </c>
      <c r="AJ276" s="8">
        <f t="shared" si="68"/>
        <v>1.0702521008403361</v>
      </c>
      <c r="AK276" s="8"/>
      <c r="AL276" s="30">
        <v>2</v>
      </c>
      <c r="AN276" t="s">
        <v>659</v>
      </c>
      <c r="AQ276" s="30" t="s">
        <v>639</v>
      </c>
    </row>
    <row r="277" spans="1:43" x14ac:dyDescent="0.3">
      <c r="A277">
        <v>298</v>
      </c>
      <c r="B277">
        <v>262</v>
      </c>
      <c r="C277" s="2">
        <v>3</v>
      </c>
      <c r="D277" s="30" t="s">
        <v>613</v>
      </c>
      <c r="E277">
        <v>1</v>
      </c>
      <c r="F277" s="2" t="s">
        <v>547</v>
      </c>
      <c r="G277" t="s">
        <v>548</v>
      </c>
      <c r="H277">
        <v>1</v>
      </c>
      <c r="I277" s="2">
        <v>4</v>
      </c>
      <c r="J277" t="s">
        <v>575</v>
      </c>
      <c r="K277">
        <v>1</v>
      </c>
      <c r="L277" s="2">
        <v>1</v>
      </c>
      <c r="M277" t="s">
        <v>513</v>
      </c>
      <c r="N277">
        <v>1</v>
      </c>
      <c r="O277" s="2">
        <v>1</v>
      </c>
      <c r="P277" t="str">
        <f>V277</f>
        <v>T-114509_Standard</v>
      </c>
      <c r="Q277">
        <f>X277</f>
        <v>1</v>
      </c>
      <c r="U277" t="s">
        <v>576</v>
      </c>
      <c r="V277" t="s">
        <v>515</v>
      </c>
      <c r="W277" s="1" t="s">
        <v>108</v>
      </c>
      <c r="X277" s="1">
        <v>1</v>
      </c>
      <c r="Y277" s="1" t="s">
        <v>602</v>
      </c>
      <c r="Z277" s="40">
        <v>8</v>
      </c>
      <c r="AA277" s="30" t="s">
        <v>131</v>
      </c>
      <c r="AB277" s="2">
        <f t="shared" si="75"/>
        <v>1</v>
      </c>
      <c r="AC277" s="40">
        <v>40</v>
      </c>
      <c r="AD277" s="40">
        <v>398</v>
      </c>
      <c r="AE277" s="15" t="s">
        <v>130</v>
      </c>
      <c r="AF277" s="8">
        <v>0.95199999999999996</v>
      </c>
      <c r="AG277" s="8">
        <f t="shared" si="76"/>
        <v>0.95199999999999996</v>
      </c>
      <c r="AH277" s="8">
        <f t="shared" si="77"/>
        <v>1.01888</v>
      </c>
      <c r="AI277" s="8">
        <f t="shared" si="78"/>
        <v>1.01888</v>
      </c>
      <c r="AJ277" s="8">
        <f t="shared" si="68"/>
        <v>1.0702521008403363</v>
      </c>
      <c r="AK277" s="8"/>
      <c r="AL277" s="30">
        <v>2</v>
      </c>
      <c r="AN277" t="s">
        <v>659</v>
      </c>
      <c r="AQ277" s="30" t="s">
        <v>639</v>
      </c>
    </row>
    <row r="278" spans="1:43" x14ac:dyDescent="0.3">
      <c r="A278">
        <v>430</v>
      </c>
      <c r="B278">
        <v>263</v>
      </c>
      <c r="C278" s="2">
        <v>4</v>
      </c>
      <c r="D278" s="30" t="s">
        <v>894</v>
      </c>
      <c r="E278">
        <v>1</v>
      </c>
      <c r="F278" s="2">
        <v>3</v>
      </c>
      <c r="G278" t="s">
        <v>747</v>
      </c>
      <c r="H278">
        <v>3</v>
      </c>
      <c r="I278" s="2">
        <v>2</v>
      </c>
      <c r="J278" t="s">
        <v>461</v>
      </c>
      <c r="K278">
        <v>1</v>
      </c>
      <c r="L278" s="2">
        <v>4</v>
      </c>
      <c r="M278" t="s">
        <v>512</v>
      </c>
      <c r="N278">
        <v>1</v>
      </c>
      <c r="O278" s="2">
        <v>1</v>
      </c>
      <c r="P278" t="s">
        <v>513</v>
      </c>
      <c r="Q278">
        <v>1</v>
      </c>
      <c r="R278" s="2">
        <v>1</v>
      </c>
      <c r="S278" t="str">
        <f>V278</f>
        <v>T-114509_Standard</v>
      </c>
      <c r="T278">
        <f>X278</f>
        <v>1</v>
      </c>
      <c r="U278" s="30" t="s">
        <v>861</v>
      </c>
      <c r="V278" s="30" t="s">
        <v>515</v>
      </c>
      <c r="W278" s="1" t="s">
        <v>108</v>
      </c>
      <c r="X278" s="1">
        <v>1</v>
      </c>
      <c r="Y278" s="12"/>
      <c r="Z278" s="40">
        <v>8</v>
      </c>
      <c r="AA278" s="17" t="s">
        <v>131</v>
      </c>
      <c r="AB278" s="2">
        <f t="shared" si="75"/>
        <v>3</v>
      </c>
      <c r="AC278" s="40">
        <v>40</v>
      </c>
      <c r="AD278" s="40">
        <v>398</v>
      </c>
      <c r="AE278" s="33" t="s">
        <v>130</v>
      </c>
      <c r="AF278" s="8">
        <v>0.95199999999999996</v>
      </c>
      <c r="AG278" s="8">
        <f t="shared" si="76"/>
        <v>2.8559999999999999</v>
      </c>
      <c r="AH278" s="8">
        <f t="shared" si="77"/>
        <v>1.01888</v>
      </c>
      <c r="AI278" s="8">
        <f t="shared" si="78"/>
        <v>3.0566399999999998</v>
      </c>
      <c r="AJ278" s="8">
        <f t="shared" si="68"/>
        <v>1.0702521008403361</v>
      </c>
      <c r="AK278" s="8"/>
      <c r="AL278" s="30">
        <v>2</v>
      </c>
      <c r="AN278" t="s">
        <v>659</v>
      </c>
      <c r="AQ278" s="30" t="s">
        <v>639</v>
      </c>
    </row>
    <row r="279" spans="1:43" x14ac:dyDescent="0.3">
      <c r="A279">
        <v>493</v>
      </c>
      <c r="B279">
        <v>264</v>
      </c>
      <c r="C279" s="2">
        <v>5</v>
      </c>
      <c r="D279" s="30" t="s">
        <v>1040</v>
      </c>
      <c r="E279">
        <v>1</v>
      </c>
      <c r="F279" s="2">
        <v>1</v>
      </c>
      <c r="G279" t="s">
        <v>901</v>
      </c>
      <c r="H279">
        <v>3</v>
      </c>
      <c r="I279" s="2">
        <v>2</v>
      </c>
      <c r="J279" t="s">
        <v>461</v>
      </c>
      <c r="K279">
        <v>1</v>
      </c>
      <c r="L279" s="2">
        <v>4</v>
      </c>
      <c r="M279" t="s">
        <v>512</v>
      </c>
      <c r="N279">
        <v>1</v>
      </c>
      <c r="O279" s="2">
        <v>1</v>
      </c>
      <c r="P279" t="s">
        <v>513</v>
      </c>
      <c r="Q279">
        <v>1</v>
      </c>
      <c r="R279" s="2">
        <v>1</v>
      </c>
      <c r="S279" t="str">
        <f>V279</f>
        <v>T-114509_Standard</v>
      </c>
      <c r="T279">
        <f>X279</f>
        <v>1</v>
      </c>
      <c r="U279" t="s">
        <v>967</v>
      </c>
      <c r="V279" t="s">
        <v>515</v>
      </c>
      <c r="W279" s="12" t="s">
        <v>108</v>
      </c>
      <c r="X279" s="12">
        <v>1</v>
      </c>
      <c r="Y279" s="12"/>
      <c r="Z279" s="40">
        <v>8</v>
      </c>
      <c r="AA279" s="17" t="s">
        <v>131</v>
      </c>
      <c r="AB279" s="2">
        <f t="shared" si="75"/>
        <v>3</v>
      </c>
      <c r="AC279" s="40">
        <v>40</v>
      </c>
      <c r="AD279" s="40">
        <v>398</v>
      </c>
      <c r="AE279" s="33" t="s">
        <v>130</v>
      </c>
      <c r="AF279" s="8">
        <v>0.95199999999999996</v>
      </c>
      <c r="AG279" s="8">
        <f t="shared" si="76"/>
        <v>2.8559999999999999</v>
      </c>
      <c r="AH279" s="8">
        <f t="shared" si="77"/>
        <v>1.01888</v>
      </c>
      <c r="AI279" s="8">
        <f t="shared" si="78"/>
        <v>3.0566399999999998</v>
      </c>
      <c r="AJ279" s="8">
        <f t="shared" si="68"/>
        <v>1.0702521008403361</v>
      </c>
      <c r="AK279" s="8"/>
      <c r="AL279" s="1">
        <v>2</v>
      </c>
      <c r="AN279" t="s">
        <v>659</v>
      </c>
      <c r="AQ279" s="1" t="s">
        <v>639</v>
      </c>
    </row>
    <row r="280" spans="1:43" x14ac:dyDescent="0.3">
      <c r="A280">
        <v>64</v>
      </c>
      <c r="B280">
        <v>265</v>
      </c>
      <c r="C280" s="2">
        <v>2</v>
      </c>
      <c r="D280" s="30" t="s">
        <v>320</v>
      </c>
      <c r="E280">
        <v>1</v>
      </c>
      <c r="F280" s="2">
        <v>1</v>
      </c>
      <c r="G280" t="s">
        <v>137</v>
      </c>
      <c r="H280">
        <v>1</v>
      </c>
      <c r="I280" s="2">
        <v>10</v>
      </c>
      <c r="J280" t="str">
        <f t="shared" ref="J280:J290" si="79">V280</f>
        <v>T-113897_Standard</v>
      </c>
      <c r="K280">
        <f t="shared" ref="K280:K290" si="80">X280</f>
        <v>4</v>
      </c>
      <c r="L280"/>
      <c r="U280" s="30" t="s">
        <v>156</v>
      </c>
      <c r="V280" s="30" t="s">
        <v>157</v>
      </c>
      <c r="W280" s="1" t="s">
        <v>108</v>
      </c>
      <c r="X280" s="1">
        <v>4</v>
      </c>
      <c r="Y280" s="1"/>
      <c r="Z280" s="40">
        <v>8</v>
      </c>
      <c r="AA280" s="30" t="s">
        <v>131</v>
      </c>
      <c r="AB280" s="2">
        <f t="shared" si="75"/>
        <v>4</v>
      </c>
      <c r="AC280" s="40">
        <v>44</v>
      </c>
      <c r="AD280" s="42">
        <v>88</v>
      </c>
      <c r="AE280" s="15" t="s">
        <v>130</v>
      </c>
      <c r="AF280" s="8">
        <v>0.24099999999999999</v>
      </c>
      <c r="AG280" s="8">
        <f t="shared" si="76"/>
        <v>0.96399999999999997</v>
      </c>
      <c r="AH280" s="8">
        <f t="shared" si="77"/>
        <v>0.247808</v>
      </c>
      <c r="AI280" s="8">
        <f t="shared" si="78"/>
        <v>0.991232</v>
      </c>
      <c r="AJ280" s="8">
        <f t="shared" si="68"/>
        <v>1.0282489626556017</v>
      </c>
      <c r="AK280" s="8"/>
    </row>
    <row r="281" spans="1:43" x14ac:dyDescent="0.3">
      <c r="A281">
        <v>131</v>
      </c>
      <c r="B281">
        <v>266</v>
      </c>
      <c r="C281" s="2">
        <v>2</v>
      </c>
      <c r="D281" s="30" t="s">
        <v>320</v>
      </c>
      <c r="E281">
        <v>1</v>
      </c>
      <c r="F281" s="2">
        <v>10</v>
      </c>
      <c r="G281" t="s">
        <v>239</v>
      </c>
      <c r="H281">
        <v>1</v>
      </c>
      <c r="I281" s="2">
        <v>9</v>
      </c>
      <c r="J281" t="str">
        <f t="shared" si="79"/>
        <v>T-113897_Standard</v>
      </c>
      <c r="K281">
        <f t="shared" si="80"/>
        <v>4</v>
      </c>
      <c r="L281"/>
      <c r="U281" s="30" t="s">
        <v>253</v>
      </c>
      <c r="V281" s="30" t="s">
        <v>157</v>
      </c>
      <c r="W281" s="1" t="s">
        <v>108</v>
      </c>
      <c r="X281" s="1">
        <v>4</v>
      </c>
      <c r="Y281" s="1"/>
      <c r="Z281" s="40">
        <v>8</v>
      </c>
      <c r="AA281" s="30" t="s">
        <v>131</v>
      </c>
      <c r="AB281" s="2">
        <f t="shared" si="75"/>
        <v>4</v>
      </c>
      <c r="AC281" s="40">
        <v>44</v>
      </c>
      <c r="AD281" s="42">
        <v>88</v>
      </c>
      <c r="AE281" s="15" t="s">
        <v>130</v>
      </c>
      <c r="AF281" s="8">
        <v>0.24099999999999999</v>
      </c>
      <c r="AG281" s="8">
        <f t="shared" si="76"/>
        <v>0.96399999999999997</v>
      </c>
      <c r="AH281" s="8">
        <f t="shared" si="77"/>
        <v>0.247808</v>
      </c>
      <c r="AI281" s="8">
        <f t="shared" si="78"/>
        <v>0.991232</v>
      </c>
      <c r="AJ281" s="8">
        <f t="shared" si="68"/>
        <v>1.0282489626556017</v>
      </c>
      <c r="AK281" s="8"/>
    </row>
    <row r="282" spans="1:43" x14ac:dyDescent="0.3">
      <c r="A282">
        <v>139</v>
      </c>
      <c r="B282">
        <v>267</v>
      </c>
      <c r="C282" s="2">
        <v>2</v>
      </c>
      <c r="D282" s="30" t="s">
        <v>320</v>
      </c>
      <c r="E282">
        <v>1</v>
      </c>
      <c r="F282" s="2">
        <v>11</v>
      </c>
      <c r="G282" t="s">
        <v>254</v>
      </c>
      <c r="H282">
        <v>1</v>
      </c>
      <c r="I282" s="2">
        <v>8</v>
      </c>
      <c r="J282" t="str">
        <f t="shared" si="79"/>
        <v>T-113470_Standard</v>
      </c>
      <c r="K282">
        <f t="shared" si="80"/>
        <v>2</v>
      </c>
      <c r="L282"/>
      <c r="U282" s="30" t="s">
        <v>268</v>
      </c>
      <c r="V282" s="30" t="s">
        <v>269</v>
      </c>
      <c r="W282" s="1" t="s">
        <v>108</v>
      </c>
      <c r="X282" s="1">
        <v>2</v>
      </c>
      <c r="Y282" s="1"/>
      <c r="Z282" s="40">
        <v>8</v>
      </c>
      <c r="AA282" s="1" t="s">
        <v>131</v>
      </c>
      <c r="AB282" s="2">
        <f t="shared" si="75"/>
        <v>2</v>
      </c>
      <c r="AC282" s="40">
        <v>60</v>
      </c>
      <c r="AD282" s="42">
        <v>165</v>
      </c>
      <c r="AE282" s="15" t="s">
        <v>130</v>
      </c>
      <c r="AF282" s="8">
        <v>0.59699999999999998</v>
      </c>
      <c r="AG282" s="8">
        <f t="shared" si="76"/>
        <v>1.194</v>
      </c>
      <c r="AH282" s="8">
        <f t="shared" si="77"/>
        <v>0.63360000000000005</v>
      </c>
      <c r="AI282" s="8">
        <f t="shared" si="78"/>
        <v>1.2672000000000001</v>
      </c>
      <c r="AJ282" s="8">
        <f t="shared" si="68"/>
        <v>1.0613065326633166</v>
      </c>
      <c r="AK282" s="8"/>
      <c r="AL282" s="12"/>
      <c r="AQ282" s="12"/>
    </row>
    <row r="283" spans="1:43" x14ac:dyDescent="0.3">
      <c r="A283">
        <v>14</v>
      </c>
      <c r="B283">
        <v>268</v>
      </c>
      <c r="C283" s="2">
        <v>1</v>
      </c>
      <c r="D283" t="s">
        <v>113</v>
      </c>
      <c r="E283">
        <v>1</v>
      </c>
      <c r="F283" s="2">
        <v>2</v>
      </c>
      <c r="G283" t="s">
        <v>60</v>
      </c>
      <c r="H283">
        <v>1</v>
      </c>
      <c r="I283" s="2">
        <v>14</v>
      </c>
      <c r="J283" t="str">
        <f t="shared" si="79"/>
        <v>T-113975_Standard</v>
      </c>
      <c r="K283">
        <f t="shared" si="80"/>
        <v>4</v>
      </c>
      <c r="U283" s="30" t="s">
        <v>18</v>
      </c>
      <c r="V283" s="30" t="s">
        <v>74</v>
      </c>
      <c r="W283" s="1" t="s">
        <v>108</v>
      </c>
      <c r="X283" s="1">
        <v>4</v>
      </c>
      <c r="Y283" s="1"/>
      <c r="Z283" s="40">
        <v>8</v>
      </c>
      <c r="AA283" s="1" t="s">
        <v>131</v>
      </c>
      <c r="AB283" s="2">
        <f t="shared" si="75"/>
        <v>4</v>
      </c>
      <c r="AC283" s="40">
        <v>69</v>
      </c>
      <c r="AD283" s="40">
        <v>108</v>
      </c>
      <c r="AE283" s="15" t="s">
        <v>130</v>
      </c>
      <c r="AF283" s="8">
        <v>0.46300000000000002</v>
      </c>
      <c r="AG283" s="8">
        <f t="shared" si="76"/>
        <v>1.8520000000000001</v>
      </c>
      <c r="AH283" s="8">
        <f t="shared" si="77"/>
        <v>0.47692800000000002</v>
      </c>
      <c r="AI283" s="8">
        <f t="shared" si="78"/>
        <v>1.9077120000000001</v>
      </c>
      <c r="AJ283" s="8">
        <f t="shared" si="68"/>
        <v>1.0300820734341252</v>
      </c>
      <c r="AK283" s="8"/>
    </row>
    <row r="284" spans="1:43" x14ac:dyDescent="0.3">
      <c r="A284">
        <v>31</v>
      </c>
      <c r="B284">
        <v>269</v>
      </c>
      <c r="C284" s="2">
        <v>1</v>
      </c>
      <c r="D284" t="s">
        <v>113</v>
      </c>
      <c r="E284">
        <v>1</v>
      </c>
      <c r="F284" s="2">
        <v>3</v>
      </c>
      <c r="G284" t="s">
        <v>77</v>
      </c>
      <c r="H284">
        <v>1</v>
      </c>
      <c r="I284" s="2">
        <v>15</v>
      </c>
      <c r="J284" t="str">
        <f t="shared" si="79"/>
        <v>T-113975_Standard</v>
      </c>
      <c r="K284">
        <f t="shared" si="80"/>
        <v>4</v>
      </c>
      <c r="U284" s="30" t="s">
        <v>35</v>
      </c>
      <c r="V284" s="30" t="s">
        <v>74</v>
      </c>
      <c r="W284" s="1" t="s">
        <v>108</v>
      </c>
      <c r="X284" s="1">
        <v>4</v>
      </c>
      <c r="Y284" s="1"/>
      <c r="Z284" s="40">
        <v>8</v>
      </c>
      <c r="AA284" s="1" t="s">
        <v>131</v>
      </c>
      <c r="AB284" s="2">
        <f t="shared" si="75"/>
        <v>4</v>
      </c>
      <c r="AC284" s="40">
        <v>69</v>
      </c>
      <c r="AD284" s="40">
        <v>108</v>
      </c>
      <c r="AE284" s="15" t="s">
        <v>130</v>
      </c>
      <c r="AF284" s="8">
        <v>0.46300000000000002</v>
      </c>
      <c r="AG284" s="8">
        <f t="shared" si="76"/>
        <v>1.8520000000000001</v>
      </c>
      <c r="AH284" s="8">
        <f t="shared" si="77"/>
        <v>0.47692800000000002</v>
      </c>
      <c r="AI284" s="8">
        <f t="shared" si="78"/>
        <v>1.9077120000000001</v>
      </c>
      <c r="AJ284" s="8">
        <f t="shared" si="68"/>
        <v>1.0300820734341252</v>
      </c>
      <c r="AK284" s="8"/>
      <c r="AQ284" s="12"/>
    </row>
    <row r="285" spans="1:43" x14ac:dyDescent="0.3">
      <c r="A285">
        <v>71</v>
      </c>
      <c r="B285">
        <v>270</v>
      </c>
      <c r="C285" s="2">
        <v>2</v>
      </c>
      <c r="D285" s="30" t="s">
        <v>320</v>
      </c>
      <c r="E285">
        <v>1</v>
      </c>
      <c r="F285" s="2">
        <v>2</v>
      </c>
      <c r="G285" t="s">
        <v>158</v>
      </c>
      <c r="H285">
        <v>1</v>
      </c>
      <c r="I285" s="2">
        <v>7</v>
      </c>
      <c r="J285" t="str">
        <f t="shared" si="79"/>
        <v>T-113630_Standard</v>
      </c>
      <c r="K285">
        <f t="shared" si="80"/>
        <v>1</v>
      </c>
      <c r="L285"/>
      <c r="U285" s="30" t="s">
        <v>11</v>
      </c>
      <c r="V285" s="30" t="s">
        <v>165</v>
      </c>
      <c r="W285" s="1" t="s">
        <v>108</v>
      </c>
      <c r="X285" s="1">
        <v>1</v>
      </c>
      <c r="Y285" s="1"/>
      <c r="Z285" s="40">
        <v>8</v>
      </c>
      <c r="AA285" s="30" t="s">
        <v>131</v>
      </c>
      <c r="AB285" s="2">
        <f t="shared" si="75"/>
        <v>1</v>
      </c>
      <c r="AC285" s="40">
        <v>69</v>
      </c>
      <c r="AD285" s="42">
        <v>108</v>
      </c>
      <c r="AE285" s="15" t="s">
        <v>130</v>
      </c>
      <c r="AF285" s="8">
        <v>0.47099999999999997</v>
      </c>
      <c r="AG285" s="8">
        <f t="shared" si="76"/>
        <v>0.47099999999999997</v>
      </c>
      <c r="AH285" s="8">
        <f t="shared" si="77"/>
        <v>0.47692800000000002</v>
      </c>
      <c r="AI285" s="8">
        <f t="shared" si="78"/>
        <v>0.47692800000000002</v>
      </c>
      <c r="AJ285" s="8">
        <f t="shared" si="68"/>
        <v>1.0125859872611467</v>
      </c>
      <c r="AK285" s="8"/>
    </row>
    <row r="286" spans="1:43" x14ac:dyDescent="0.3">
      <c r="A286">
        <v>78</v>
      </c>
      <c r="B286">
        <v>271</v>
      </c>
      <c r="C286" s="2">
        <v>2</v>
      </c>
      <c r="D286" s="30" t="s">
        <v>320</v>
      </c>
      <c r="E286">
        <v>1</v>
      </c>
      <c r="F286" s="2">
        <v>3</v>
      </c>
      <c r="G286" t="s">
        <v>166</v>
      </c>
      <c r="H286">
        <v>1</v>
      </c>
      <c r="I286" s="2">
        <v>7</v>
      </c>
      <c r="J286" t="str">
        <f t="shared" si="79"/>
        <v>T-113630_Standard</v>
      </c>
      <c r="K286">
        <f t="shared" si="80"/>
        <v>1</v>
      </c>
      <c r="L286"/>
      <c r="U286" s="30" t="s">
        <v>27</v>
      </c>
      <c r="V286" s="30" t="s">
        <v>165</v>
      </c>
      <c r="W286" s="1" t="s">
        <v>108</v>
      </c>
      <c r="X286" s="1">
        <v>1</v>
      </c>
      <c r="Y286" s="1"/>
      <c r="Z286" s="40">
        <v>8</v>
      </c>
      <c r="AA286" s="30" t="s">
        <v>131</v>
      </c>
      <c r="AB286" s="2">
        <f t="shared" si="75"/>
        <v>1</v>
      </c>
      <c r="AC286" s="40">
        <v>69</v>
      </c>
      <c r="AD286" s="42">
        <v>108</v>
      </c>
      <c r="AE286" s="15" t="s">
        <v>130</v>
      </c>
      <c r="AF286" s="8">
        <v>0.47099999999999997</v>
      </c>
      <c r="AG286" s="8">
        <f t="shared" si="76"/>
        <v>0.47099999999999997</v>
      </c>
      <c r="AH286" s="8">
        <f t="shared" si="77"/>
        <v>0.47692800000000002</v>
      </c>
      <c r="AI286" s="8">
        <f t="shared" si="78"/>
        <v>0.47692800000000002</v>
      </c>
      <c r="AJ286" s="8">
        <f t="shared" si="68"/>
        <v>1.0125859872611467</v>
      </c>
      <c r="AK286" s="8"/>
    </row>
    <row r="287" spans="1:43" x14ac:dyDescent="0.3">
      <c r="A287">
        <v>86</v>
      </c>
      <c r="B287">
        <v>272</v>
      </c>
      <c r="C287" s="2">
        <v>2</v>
      </c>
      <c r="D287" s="30" t="s">
        <v>320</v>
      </c>
      <c r="E287">
        <v>1</v>
      </c>
      <c r="F287" s="2">
        <v>4</v>
      </c>
      <c r="G287" t="s">
        <v>171</v>
      </c>
      <c r="H287">
        <v>1</v>
      </c>
      <c r="I287" s="2">
        <v>8</v>
      </c>
      <c r="J287" t="str">
        <f t="shared" si="79"/>
        <v>T-113630_Standard</v>
      </c>
      <c r="K287">
        <f t="shared" si="80"/>
        <v>1</v>
      </c>
      <c r="L287"/>
      <c r="U287" s="30" t="s">
        <v>45</v>
      </c>
      <c r="V287" s="30" t="s">
        <v>165</v>
      </c>
      <c r="W287" s="1" t="s">
        <v>108</v>
      </c>
      <c r="X287" s="1">
        <v>1</v>
      </c>
      <c r="Y287" s="1"/>
      <c r="Z287" s="40">
        <v>8</v>
      </c>
      <c r="AA287" s="30" t="s">
        <v>131</v>
      </c>
      <c r="AB287" s="2">
        <f t="shared" si="75"/>
        <v>1</v>
      </c>
      <c r="AC287" s="40">
        <v>69</v>
      </c>
      <c r="AD287" s="42">
        <v>108</v>
      </c>
      <c r="AE287" s="15" t="s">
        <v>130</v>
      </c>
      <c r="AF287" s="8">
        <v>0.47099999999999997</v>
      </c>
      <c r="AG287" s="8">
        <f t="shared" si="76"/>
        <v>0.47099999999999997</v>
      </c>
      <c r="AH287" s="8">
        <f t="shared" si="77"/>
        <v>0.47692800000000002</v>
      </c>
      <c r="AI287" s="8">
        <f t="shared" si="78"/>
        <v>0.47692800000000002</v>
      </c>
      <c r="AJ287" s="8">
        <f t="shared" si="68"/>
        <v>1.0125859872611467</v>
      </c>
      <c r="AK287" s="8"/>
    </row>
    <row r="288" spans="1:43" x14ac:dyDescent="0.3">
      <c r="A288">
        <v>94</v>
      </c>
      <c r="B288">
        <v>273</v>
      </c>
      <c r="C288" s="2">
        <v>2</v>
      </c>
      <c r="D288" s="30" t="s">
        <v>320</v>
      </c>
      <c r="E288">
        <v>1</v>
      </c>
      <c r="F288" s="2">
        <v>5</v>
      </c>
      <c r="G288" t="s">
        <v>178</v>
      </c>
      <c r="H288">
        <v>1</v>
      </c>
      <c r="I288" s="2">
        <v>8</v>
      </c>
      <c r="J288" t="str">
        <f t="shared" si="79"/>
        <v>T-113630_Standard</v>
      </c>
      <c r="K288">
        <f t="shared" si="80"/>
        <v>1</v>
      </c>
      <c r="L288"/>
      <c r="U288" s="30" t="s">
        <v>188</v>
      </c>
      <c r="V288" s="30" t="s">
        <v>165</v>
      </c>
      <c r="W288" s="1" t="s">
        <v>108</v>
      </c>
      <c r="X288" s="1">
        <v>1</v>
      </c>
      <c r="Y288" s="1"/>
      <c r="Z288" s="40">
        <v>8</v>
      </c>
      <c r="AA288" s="1" t="s">
        <v>131</v>
      </c>
      <c r="AB288" s="2">
        <f t="shared" si="75"/>
        <v>1</v>
      </c>
      <c r="AC288" s="40">
        <v>69</v>
      </c>
      <c r="AD288" s="42">
        <v>108</v>
      </c>
      <c r="AE288" s="15" t="s">
        <v>130</v>
      </c>
      <c r="AF288" s="8">
        <v>0.47099999999999997</v>
      </c>
      <c r="AG288" s="8">
        <f t="shared" si="76"/>
        <v>0.47099999999999997</v>
      </c>
      <c r="AH288" s="8">
        <f t="shared" si="77"/>
        <v>0.47692800000000002</v>
      </c>
      <c r="AI288" s="8">
        <f t="shared" si="78"/>
        <v>0.47692800000000002</v>
      </c>
      <c r="AJ288" s="8">
        <f t="shared" si="68"/>
        <v>1.0125859872611467</v>
      </c>
      <c r="AK288" s="8"/>
      <c r="AQ288" s="12"/>
    </row>
    <row r="289" spans="1:43" x14ac:dyDescent="0.3">
      <c r="A289">
        <v>102</v>
      </c>
      <c r="B289">
        <v>274</v>
      </c>
      <c r="C289" s="2">
        <v>2</v>
      </c>
      <c r="D289" s="30" t="s">
        <v>320</v>
      </c>
      <c r="E289">
        <v>1</v>
      </c>
      <c r="F289" s="2">
        <v>6</v>
      </c>
      <c r="G289" t="s">
        <v>189</v>
      </c>
      <c r="H289">
        <v>1</v>
      </c>
      <c r="I289" s="2">
        <v>8</v>
      </c>
      <c r="J289" t="str">
        <f t="shared" si="79"/>
        <v>T-113630_Standard</v>
      </c>
      <c r="K289">
        <f t="shared" si="80"/>
        <v>1</v>
      </c>
      <c r="L289"/>
      <c r="U289" s="30" t="s">
        <v>201</v>
      </c>
      <c r="V289" s="30" t="s">
        <v>165</v>
      </c>
      <c r="W289" s="1" t="s">
        <v>108</v>
      </c>
      <c r="X289" s="1">
        <v>1</v>
      </c>
      <c r="Y289" s="1"/>
      <c r="Z289" s="40">
        <v>8</v>
      </c>
      <c r="AA289" s="30" t="s">
        <v>131</v>
      </c>
      <c r="AB289" s="2">
        <f t="shared" si="75"/>
        <v>1</v>
      </c>
      <c r="AC289" s="40">
        <v>69</v>
      </c>
      <c r="AD289" s="42">
        <v>108</v>
      </c>
      <c r="AE289" s="15" t="s">
        <v>130</v>
      </c>
      <c r="AF289" s="8">
        <v>0.47099999999999997</v>
      </c>
      <c r="AG289" s="8">
        <f t="shared" si="76"/>
        <v>0.47099999999999997</v>
      </c>
      <c r="AH289" s="8">
        <f t="shared" si="77"/>
        <v>0.47692800000000002</v>
      </c>
      <c r="AI289" s="8">
        <f t="shared" si="78"/>
        <v>0.47692800000000002</v>
      </c>
      <c r="AJ289" s="8">
        <f t="shared" si="68"/>
        <v>1.0125859872611467</v>
      </c>
      <c r="AK289" s="8"/>
      <c r="AQ289" s="12"/>
    </row>
    <row r="290" spans="1:43" x14ac:dyDescent="0.3">
      <c r="A290">
        <v>110</v>
      </c>
      <c r="B290">
        <v>275</v>
      </c>
      <c r="C290" s="2">
        <v>2</v>
      </c>
      <c r="D290" s="30" t="s">
        <v>320</v>
      </c>
      <c r="E290">
        <v>1</v>
      </c>
      <c r="F290" s="2">
        <v>7</v>
      </c>
      <c r="G290" t="s">
        <v>202</v>
      </c>
      <c r="H290">
        <v>1</v>
      </c>
      <c r="I290" s="2">
        <v>8</v>
      </c>
      <c r="J290" t="str">
        <f t="shared" si="79"/>
        <v>T-113630_Standard</v>
      </c>
      <c r="K290">
        <f t="shared" si="80"/>
        <v>1</v>
      </c>
      <c r="L290"/>
      <c r="U290" s="30" t="s">
        <v>216</v>
      </c>
      <c r="V290" s="30" t="s">
        <v>165</v>
      </c>
      <c r="W290" s="1" t="s">
        <v>108</v>
      </c>
      <c r="X290" s="1">
        <v>1</v>
      </c>
      <c r="Y290" s="1"/>
      <c r="Z290" s="40">
        <v>8</v>
      </c>
      <c r="AA290" s="1" t="s">
        <v>131</v>
      </c>
      <c r="AB290" s="2">
        <f t="shared" si="75"/>
        <v>1</v>
      </c>
      <c r="AC290" s="40">
        <v>69</v>
      </c>
      <c r="AD290" s="42">
        <v>108</v>
      </c>
      <c r="AE290" s="15" t="s">
        <v>130</v>
      </c>
      <c r="AF290" s="8">
        <v>0.47099999999999997</v>
      </c>
      <c r="AG290" s="8">
        <f t="shared" si="76"/>
        <v>0.47099999999999997</v>
      </c>
      <c r="AH290" s="8">
        <f t="shared" si="77"/>
        <v>0.47692800000000002</v>
      </c>
      <c r="AI290" s="8">
        <f t="shared" si="78"/>
        <v>0.47692800000000002</v>
      </c>
      <c r="AJ290" s="8">
        <f t="shared" si="68"/>
        <v>1.0125859872611467</v>
      </c>
      <c r="AK290" s="8"/>
    </row>
    <row r="291" spans="1:43" x14ac:dyDescent="0.3">
      <c r="A291">
        <v>368</v>
      </c>
      <c r="B291">
        <v>276</v>
      </c>
      <c r="C291" s="2">
        <v>4</v>
      </c>
      <c r="D291" s="30" t="s">
        <v>894</v>
      </c>
      <c r="E291">
        <v>1</v>
      </c>
      <c r="F291" s="2">
        <v>3</v>
      </c>
      <c r="G291" t="s">
        <v>747</v>
      </c>
      <c r="H291">
        <v>3</v>
      </c>
      <c r="I291" s="2">
        <v>1</v>
      </c>
      <c r="J291" t="s">
        <v>748</v>
      </c>
      <c r="K291">
        <v>1</v>
      </c>
      <c r="L291" s="2">
        <v>2</v>
      </c>
      <c r="M291" t="s">
        <v>749</v>
      </c>
      <c r="N291">
        <v>2</v>
      </c>
      <c r="O291" s="2">
        <v>11</v>
      </c>
      <c r="P291" t="str">
        <f t="shared" ref="P291:P305" si="81">V291</f>
        <v>T-115158_L4</v>
      </c>
      <c r="Q291">
        <f t="shared" ref="Q291:Q305" si="82">X291</f>
        <v>1</v>
      </c>
      <c r="U291" s="30" t="s">
        <v>770</v>
      </c>
      <c r="V291" s="30" t="s">
        <v>771</v>
      </c>
      <c r="W291" s="1" t="s">
        <v>108</v>
      </c>
      <c r="X291" s="1">
        <v>1</v>
      </c>
      <c r="Y291" s="1" t="s">
        <v>602</v>
      </c>
      <c r="Z291" s="42">
        <v>8</v>
      </c>
      <c r="AA291" s="1" t="s">
        <v>131</v>
      </c>
      <c r="AB291" s="2">
        <f t="shared" si="75"/>
        <v>6</v>
      </c>
      <c r="AC291" s="42">
        <v>90</v>
      </c>
      <c r="AD291" s="42">
        <v>161</v>
      </c>
      <c r="AE291" s="15" t="s">
        <v>130</v>
      </c>
      <c r="AF291" s="8">
        <v>0.72199999999999998</v>
      </c>
      <c r="AG291" s="8">
        <f t="shared" si="76"/>
        <v>4.3319999999999999</v>
      </c>
      <c r="AH291" s="8">
        <f t="shared" si="77"/>
        <v>0.92735999999999996</v>
      </c>
      <c r="AI291" s="8">
        <f t="shared" si="78"/>
        <v>5.5641599999999993</v>
      </c>
      <c r="AJ291" s="8">
        <f t="shared" si="68"/>
        <v>1.2844321329639887</v>
      </c>
      <c r="AK291" s="8"/>
    </row>
    <row r="292" spans="1:43" x14ac:dyDescent="0.3">
      <c r="A292">
        <v>380</v>
      </c>
      <c r="B292">
        <v>277</v>
      </c>
      <c r="C292" s="2">
        <v>4</v>
      </c>
      <c r="D292" s="30" t="s">
        <v>894</v>
      </c>
      <c r="E292">
        <v>1</v>
      </c>
      <c r="F292" s="2">
        <v>3</v>
      </c>
      <c r="G292" t="s">
        <v>747</v>
      </c>
      <c r="H292">
        <v>3</v>
      </c>
      <c r="I292" s="2">
        <v>1</v>
      </c>
      <c r="J292" t="s">
        <v>748</v>
      </c>
      <c r="K292">
        <v>1</v>
      </c>
      <c r="L292" s="2">
        <v>3</v>
      </c>
      <c r="M292" t="s">
        <v>776</v>
      </c>
      <c r="N292">
        <v>1</v>
      </c>
      <c r="O292" s="2">
        <v>10</v>
      </c>
      <c r="P292" t="str">
        <f t="shared" si="81"/>
        <v>T-115158_L10</v>
      </c>
      <c r="Q292">
        <f t="shared" si="82"/>
        <v>1</v>
      </c>
      <c r="U292" s="30" t="s">
        <v>795</v>
      </c>
      <c r="V292" s="30" t="s">
        <v>796</v>
      </c>
      <c r="W292" s="1" t="s">
        <v>108</v>
      </c>
      <c r="X292" s="1">
        <v>1</v>
      </c>
      <c r="Y292" s="1" t="s">
        <v>602</v>
      </c>
      <c r="Z292" s="42">
        <v>8</v>
      </c>
      <c r="AA292" s="30" t="s">
        <v>131</v>
      </c>
      <c r="AB292" s="2">
        <f t="shared" si="75"/>
        <v>3</v>
      </c>
      <c r="AC292" s="42">
        <v>90</v>
      </c>
      <c r="AD292" s="42">
        <v>172</v>
      </c>
      <c r="AE292" s="15" t="s">
        <v>130</v>
      </c>
      <c r="AF292" s="8">
        <v>0.73199999999999998</v>
      </c>
      <c r="AG292" s="8">
        <f t="shared" si="76"/>
        <v>2.1959999999999997</v>
      </c>
      <c r="AH292" s="8">
        <f t="shared" si="77"/>
        <v>0.99072000000000005</v>
      </c>
      <c r="AI292" s="8">
        <f t="shared" si="78"/>
        <v>2.9721600000000001</v>
      </c>
      <c r="AJ292" s="8">
        <f t="shared" si="68"/>
        <v>1.3534426229508199</v>
      </c>
      <c r="AK292" s="8"/>
    </row>
    <row r="293" spans="1:43" x14ac:dyDescent="0.3">
      <c r="A293">
        <v>392</v>
      </c>
      <c r="B293">
        <v>278</v>
      </c>
      <c r="C293" s="2">
        <v>4</v>
      </c>
      <c r="D293" s="30" t="s">
        <v>894</v>
      </c>
      <c r="E293">
        <v>1</v>
      </c>
      <c r="F293" s="2">
        <v>3</v>
      </c>
      <c r="G293" t="s">
        <v>747</v>
      </c>
      <c r="H293">
        <v>3</v>
      </c>
      <c r="I293" s="2">
        <v>1</v>
      </c>
      <c r="J293" t="s">
        <v>748</v>
      </c>
      <c r="K293">
        <v>1</v>
      </c>
      <c r="L293" s="2">
        <v>4</v>
      </c>
      <c r="M293" t="s">
        <v>801</v>
      </c>
      <c r="N293">
        <v>1</v>
      </c>
      <c r="O293" s="2">
        <v>10</v>
      </c>
      <c r="P293" t="str">
        <f t="shared" si="81"/>
        <v>T-115158_L10</v>
      </c>
      <c r="Q293">
        <f t="shared" si="82"/>
        <v>1</v>
      </c>
      <c r="U293" s="30" t="s">
        <v>812</v>
      </c>
      <c r="V293" s="30" t="s">
        <v>796</v>
      </c>
      <c r="W293" s="1" t="s">
        <v>108</v>
      </c>
      <c r="X293" s="1">
        <v>1</v>
      </c>
      <c r="Y293" s="1" t="s">
        <v>602</v>
      </c>
      <c r="Z293" s="42">
        <v>8</v>
      </c>
      <c r="AA293" s="30" t="s">
        <v>131</v>
      </c>
      <c r="AB293" s="2">
        <f t="shared" si="75"/>
        <v>3</v>
      </c>
      <c r="AC293" s="42">
        <v>90</v>
      </c>
      <c r="AD293" s="42">
        <v>172</v>
      </c>
      <c r="AE293" s="15" t="s">
        <v>130</v>
      </c>
      <c r="AF293" s="8">
        <v>0.73199999999999998</v>
      </c>
      <c r="AG293" s="8">
        <f t="shared" si="76"/>
        <v>2.1959999999999997</v>
      </c>
      <c r="AH293" s="8">
        <f t="shared" si="77"/>
        <v>0.99072000000000005</v>
      </c>
      <c r="AI293" s="8">
        <f t="shared" si="78"/>
        <v>2.9721600000000001</v>
      </c>
      <c r="AJ293" s="8">
        <f t="shared" si="68"/>
        <v>1.3534426229508199</v>
      </c>
      <c r="AK293" s="8"/>
    </row>
    <row r="294" spans="1:43" x14ac:dyDescent="0.3">
      <c r="A294">
        <v>367</v>
      </c>
      <c r="B294">
        <v>279</v>
      </c>
      <c r="C294" s="2">
        <v>4</v>
      </c>
      <c r="D294" s="30" t="s">
        <v>894</v>
      </c>
      <c r="E294">
        <v>1</v>
      </c>
      <c r="F294" s="2">
        <v>3</v>
      </c>
      <c r="G294" t="s">
        <v>747</v>
      </c>
      <c r="H294">
        <v>3</v>
      </c>
      <c r="I294" s="2">
        <v>1</v>
      </c>
      <c r="J294" t="s">
        <v>748</v>
      </c>
      <c r="K294">
        <v>1</v>
      </c>
      <c r="L294" s="2">
        <v>2</v>
      </c>
      <c r="M294" t="s">
        <v>749</v>
      </c>
      <c r="N294">
        <v>2</v>
      </c>
      <c r="O294" s="2">
        <v>10</v>
      </c>
      <c r="P294" t="str">
        <f t="shared" si="81"/>
        <v>T-115158_L5</v>
      </c>
      <c r="Q294">
        <f t="shared" si="82"/>
        <v>2</v>
      </c>
      <c r="U294" s="30" t="s">
        <v>768</v>
      </c>
      <c r="V294" s="30" t="s">
        <v>769</v>
      </c>
      <c r="W294" s="1" t="s">
        <v>108</v>
      </c>
      <c r="X294" s="1">
        <v>2</v>
      </c>
      <c r="Y294" s="1" t="s">
        <v>602</v>
      </c>
      <c r="Z294" s="42">
        <v>8</v>
      </c>
      <c r="AA294" s="30" t="s">
        <v>131</v>
      </c>
      <c r="AB294" s="2">
        <f t="shared" si="75"/>
        <v>12</v>
      </c>
      <c r="AC294" s="42">
        <v>90</v>
      </c>
      <c r="AD294" s="42">
        <v>687</v>
      </c>
      <c r="AE294" s="15" t="s">
        <v>130</v>
      </c>
      <c r="AF294" s="8">
        <v>3.8290000000000002</v>
      </c>
      <c r="AG294" s="8">
        <f t="shared" si="76"/>
        <v>45.948</v>
      </c>
      <c r="AH294" s="8">
        <f t="shared" si="77"/>
        <v>3.9571200000000002</v>
      </c>
      <c r="AI294" s="8">
        <f t="shared" si="78"/>
        <v>47.485440000000004</v>
      </c>
      <c r="AJ294" s="8">
        <f t="shared" si="68"/>
        <v>1.0334604335335598</v>
      </c>
      <c r="AK294" s="8"/>
    </row>
    <row r="295" spans="1:43" x14ac:dyDescent="0.3">
      <c r="A295">
        <v>364</v>
      </c>
      <c r="B295">
        <v>280</v>
      </c>
      <c r="C295" s="2">
        <v>4</v>
      </c>
      <c r="D295" s="30" t="s">
        <v>894</v>
      </c>
      <c r="E295">
        <v>1</v>
      </c>
      <c r="F295" s="2">
        <v>3</v>
      </c>
      <c r="G295" t="s">
        <v>747</v>
      </c>
      <c r="H295">
        <v>3</v>
      </c>
      <c r="I295" s="2">
        <v>1</v>
      </c>
      <c r="J295" t="s">
        <v>748</v>
      </c>
      <c r="K295">
        <v>1</v>
      </c>
      <c r="L295" s="2">
        <v>2</v>
      </c>
      <c r="M295" t="s">
        <v>749</v>
      </c>
      <c r="N295">
        <v>2</v>
      </c>
      <c r="O295" s="2">
        <v>7</v>
      </c>
      <c r="P295" t="str">
        <f t="shared" si="81"/>
        <v>T-115158_L1</v>
      </c>
      <c r="Q295">
        <f t="shared" si="82"/>
        <v>5</v>
      </c>
      <c r="U295" s="30" t="s">
        <v>762</v>
      </c>
      <c r="V295" s="30" t="s">
        <v>763</v>
      </c>
      <c r="W295" s="1" t="s">
        <v>108</v>
      </c>
      <c r="X295" s="1">
        <v>5</v>
      </c>
      <c r="Y295" s="1" t="s">
        <v>602</v>
      </c>
      <c r="Z295" s="42">
        <v>8</v>
      </c>
      <c r="AA295" s="30" t="s">
        <v>131</v>
      </c>
      <c r="AB295" s="2">
        <f t="shared" si="75"/>
        <v>30</v>
      </c>
      <c r="AC295" s="42">
        <v>90</v>
      </c>
      <c r="AD295" s="42">
        <v>852</v>
      </c>
      <c r="AE295" s="15" t="s">
        <v>130</v>
      </c>
      <c r="AF295" s="8">
        <v>4.1879999999999997</v>
      </c>
      <c r="AG295" s="8">
        <f t="shared" si="76"/>
        <v>125.63999999999999</v>
      </c>
      <c r="AH295" s="8">
        <f t="shared" si="77"/>
        <v>4.9075199999999999</v>
      </c>
      <c r="AI295" s="8">
        <f t="shared" si="78"/>
        <v>147.22559999999999</v>
      </c>
      <c r="AJ295" s="8">
        <f t="shared" si="68"/>
        <v>1.1718051575931232</v>
      </c>
      <c r="AK295" s="8"/>
    </row>
    <row r="296" spans="1:43" x14ac:dyDescent="0.3">
      <c r="A296">
        <v>365</v>
      </c>
      <c r="B296">
        <v>281</v>
      </c>
      <c r="C296" s="2">
        <v>4</v>
      </c>
      <c r="D296" s="30" t="s">
        <v>894</v>
      </c>
      <c r="E296">
        <v>1</v>
      </c>
      <c r="F296" s="2">
        <v>3</v>
      </c>
      <c r="G296" t="s">
        <v>747</v>
      </c>
      <c r="H296">
        <v>3</v>
      </c>
      <c r="I296" s="2">
        <v>1</v>
      </c>
      <c r="J296" t="s">
        <v>748</v>
      </c>
      <c r="K296">
        <v>1</v>
      </c>
      <c r="L296" s="2">
        <v>2</v>
      </c>
      <c r="M296" t="s">
        <v>749</v>
      </c>
      <c r="N296">
        <v>2</v>
      </c>
      <c r="O296" s="2">
        <v>8</v>
      </c>
      <c r="P296" t="str">
        <f t="shared" si="81"/>
        <v>T-115158_L2</v>
      </c>
      <c r="Q296">
        <f t="shared" si="82"/>
        <v>4</v>
      </c>
      <c r="U296" s="30" t="s">
        <v>764</v>
      </c>
      <c r="V296" s="30" t="s">
        <v>765</v>
      </c>
      <c r="W296" s="1" t="s">
        <v>108</v>
      </c>
      <c r="X296" s="1">
        <v>4</v>
      </c>
      <c r="Y296" s="1" t="s">
        <v>602</v>
      </c>
      <c r="Z296" s="42">
        <v>8</v>
      </c>
      <c r="AA296" s="30" t="s">
        <v>131</v>
      </c>
      <c r="AB296" s="2">
        <f t="shared" si="75"/>
        <v>24</v>
      </c>
      <c r="AC296" s="42">
        <v>90</v>
      </c>
      <c r="AD296" s="42">
        <v>893</v>
      </c>
      <c r="AE296" s="15" t="s">
        <v>130</v>
      </c>
      <c r="AF296" s="8">
        <v>5.0179999999999998</v>
      </c>
      <c r="AG296" s="8">
        <f t="shared" si="76"/>
        <v>120.43199999999999</v>
      </c>
      <c r="AH296" s="8">
        <f t="shared" si="77"/>
        <v>5.1436799999999998</v>
      </c>
      <c r="AI296" s="8">
        <f t="shared" si="78"/>
        <v>123.44832</v>
      </c>
      <c r="AJ296" s="8">
        <f t="shared" si="68"/>
        <v>1.0250458349940217</v>
      </c>
      <c r="AK296" s="8"/>
    </row>
    <row r="297" spans="1:43" x14ac:dyDescent="0.3">
      <c r="A297">
        <v>377</v>
      </c>
      <c r="B297">
        <v>282</v>
      </c>
      <c r="C297" s="2">
        <v>4</v>
      </c>
      <c r="D297" s="30" t="s">
        <v>894</v>
      </c>
      <c r="E297">
        <v>1</v>
      </c>
      <c r="F297" s="2">
        <v>3</v>
      </c>
      <c r="G297" t="s">
        <v>747</v>
      </c>
      <c r="H297">
        <v>3</v>
      </c>
      <c r="I297" s="2">
        <v>1</v>
      </c>
      <c r="J297" t="s">
        <v>748</v>
      </c>
      <c r="K297">
        <v>1</v>
      </c>
      <c r="L297" s="2">
        <v>3</v>
      </c>
      <c r="M297" t="s">
        <v>776</v>
      </c>
      <c r="N297">
        <v>1</v>
      </c>
      <c r="O297" s="2">
        <v>7</v>
      </c>
      <c r="P297" t="str">
        <f t="shared" si="81"/>
        <v>T-115158_L7</v>
      </c>
      <c r="Q297">
        <f t="shared" si="82"/>
        <v>5</v>
      </c>
      <c r="U297" s="30" t="s">
        <v>789</v>
      </c>
      <c r="V297" s="30" t="s">
        <v>790</v>
      </c>
      <c r="W297" s="1" t="s">
        <v>108</v>
      </c>
      <c r="X297" s="1">
        <v>5</v>
      </c>
      <c r="Y297" s="1" t="s">
        <v>602</v>
      </c>
      <c r="Z297" s="42">
        <v>8</v>
      </c>
      <c r="AA297" s="30" t="s">
        <v>131</v>
      </c>
      <c r="AB297" s="2">
        <f t="shared" si="75"/>
        <v>15</v>
      </c>
      <c r="AC297" s="42">
        <v>90</v>
      </c>
      <c r="AD297" s="42">
        <v>945</v>
      </c>
      <c r="AE297" s="15" t="s">
        <v>130</v>
      </c>
      <c r="AF297" s="8">
        <v>4.9960000000000004</v>
      </c>
      <c r="AG297" s="8">
        <f t="shared" si="76"/>
        <v>74.940000000000012</v>
      </c>
      <c r="AH297" s="8">
        <f t="shared" si="77"/>
        <v>5.4432</v>
      </c>
      <c r="AI297" s="8">
        <f t="shared" si="78"/>
        <v>81.647999999999996</v>
      </c>
      <c r="AJ297" s="8">
        <f t="shared" si="68"/>
        <v>1.0895116092874297</v>
      </c>
      <c r="AK297" s="8"/>
    </row>
    <row r="298" spans="1:43" x14ac:dyDescent="0.3">
      <c r="A298">
        <v>389</v>
      </c>
      <c r="B298">
        <v>283</v>
      </c>
      <c r="C298" s="2">
        <v>4</v>
      </c>
      <c r="D298" s="30" t="s">
        <v>894</v>
      </c>
      <c r="E298">
        <v>1</v>
      </c>
      <c r="F298" s="2">
        <v>3</v>
      </c>
      <c r="G298" t="s">
        <v>747</v>
      </c>
      <c r="H298">
        <v>3</v>
      </c>
      <c r="I298" s="2">
        <v>1</v>
      </c>
      <c r="J298" t="s">
        <v>748</v>
      </c>
      <c r="K298">
        <v>1</v>
      </c>
      <c r="L298" s="2">
        <v>4</v>
      </c>
      <c r="M298" t="s">
        <v>801</v>
      </c>
      <c r="N298">
        <v>1</v>
      </c>
      <c r="O298" s="2">
        <v>7</v>
      </c>
      <c r="P298" t="str">
        <f t="shared" si="81"/>
        <v>T-115158_L7</v>
      </c>
      <c r="Q298">
        <f t="shared" si="82"/>
        <v>5</v>
      </c>
      <c r="U298" s="30" t="s">
        <v>809</v>
      </c>
      <c r="V298" s="30" t="s">
        <v>790</v>
      </c>
      <c r="W298" s="1" t="s">
        <v>108</v>
      </c>
      <c r="X298" s="1">
        <v>5</v>
      </c>
      <c r="Y298" s="1" t="s">
        <v>602</v>
      </c>
      <c r="Z298" s="42">
        <v>8</v>
      </c>
      <c r="AA298" s="1" t="s">
        <v>131</v>
      </c>
      <c r="AB298" s="2">
        <f t="shared" si="75"/>
        <v>15</v>
      </c>
      <c r="AC298" s="42">
        <v>90</v>
      </c>
      <c r="AD298" s="42">
        <v>945</v>
      </c>
      <c r="AE298" s="15" t="s">
        <v>130</v>
      </c>
      <c r="AF298" s="8">
        <v>4.9960000000000004</v>
      </c>
      <c r="AG298" s="8">
        <f t="shared" si="76"/>
        <v>74.940000000000012</v>
      </c>
      <c r="AH298" s="8">
        <f t="shared" si="77"/>
        <v>5.4432</v>
      </c>
      <c r="AI298" s="8">
        <f t="shared" si="78"/>
        <v>81.647999999999996</v>
      </c>
      <c r="AJ298" s="8">
        <f t="shared" si="68"/>
        <v>1.0895116092874297</v>
      </c>
      <c r="AK298" s="8"/>
      <c r="AL298" s="12"/>
    </row>
    <row r="299" spans="1:43" x14ac:dyDescent="0.3">
      <c r="A299">
        <v>378</v>
      </c>
      <c r="B299">
        <v>284</v>
      </c>
      <c r="C299" s="2">
        <v>4</v>
      </c>
      <c r="D299" s="30" t="s">
        <v>894</v>
      </c>
      <c r="E299">
        <v>1</v>
      </c>
      <c r="F299" s="2">
        <v>3</v>
      </c>
      <c r="G299" t="s">
        <v>747</v>
      </c>
      <c r="H299">
        <v>3</v>
      </c>
      <c r="I299" s="2">
        <v>1</v>
      </c>
      <c r="J299" t="s">
        <v>748</v>
      </c>
      <c r="K299">
        <v>1</v>
      </c>
      <c r="L299" s="2">
        <v>3</v>
      </c>
      <c r="M299" t="s">
        <v>776</v>
      </c>
      <c r="N299">
        <v>1</v>
      </c>
      <c r="O299" s="2">
        <v>8</v>
      </c>
      <c r="P299" t="str">
        <f t="shared" si="81"/>
        <v>T-115158_L8</v>
      </c>
      <c r="Q299">
        <f t="shared" si="82"/>
        <v>6</v>
      </c>
      <c r="U299" s="30" t="s">
        <v>791</v>
      </c>
      <c r="V299" s="30" t="s">
        <v>792</v>
      </c>
      <c r="W299" s="1" t="s">
        <v>108</v>
      </c>
      <c r="X299" s="1">
        <v>6</v>
      </c>
      <c r="Y299" s="1" t="s">
        <v>602</v>
      </c>
      <c r="Z299" s="42">
        <v>8</v>
      </c>
      <c r="AA299" s="1" t="s">
        <v>131</v>
      </c>
      <c r="AB299" s="2">
        <f t="shared" si="75"/>
        <v>18</v>
      </c>
      <c r="AC299" s="42">
        <v>90</v>
      </c>
      <c r="AD299" s="42">
        <v>962</v>
      </c>
      <c r="AE299" s="15" t="s">
        <v>130</v>
      </c>
      <c r="AF299" s="8">
        <v>5.4130000000000003</v>
      </c>
      <c r="AG299" s="8">
        <f t="shared" si="76"/>
        <v>97.433999999999997</v>
      </c>
      <c r="AH299" s="8">
        <f t="shared" si="77"/>
        <v>5.5411200000000003</v>
      </c>
      <c r="AI299" s="8">
        <f t="shared" si="78"/>
        <v>99.740160000000003</v>
      </c>
      <c r="AJ299" s="8">
        <f t="shared" si="68"/>
        <v>1.0236689451320895</v>
      </c>
      <c r="AK299" s="8"/>
      <c r="AL299" s="12"/>
      <c r="AQ299" s="12"/>
    </row>
    <row r="300" spans="1:43" x14ac:dyDescent="0.3">
      <c r="A300">
        <v>390</v>
      </c>
      <c r="B300">
        <v>285</v>
      </c>
      <c r="C300" s="2">
        <v>4</v>
      </c>
      <c r="D300" s="30" t="s">
        <v>894</v>
      </c>
      <c r="E300">
        <v>1</v>
      </c>
      <c r="F300" s="2">
        <v>3</v>
      </c>
      <c r="G300" t="s">
        <v>747</v>
      </c>
      <c r="H300">
        <v>3</v>
      </c>
      <c r="I300" s="2">
        <v>1</v>
      </c>
      <c r="J300" t="s">
        <v>748</v>
      </c>
      <c r="K300">
        <v>1</v>
      </c>
      <c r="L300" s="2">
        <v>4</v>
      </c>
      <c r="M300" t="s">
        <v>801</v>
      </c>
      <c r="N300">
        <v>1</v>
      </c>
      <c r="O300" s="2">
        <v>8</v>
      </c>
      <c r="P300" t="str">
        <f t="shared" si="81"/>
        <v>T-115158_L8</v>
      </c>
      <c r="Q300">
        <f t="shared" si="82"/>
        <v>6</v>
      </c>
      <c r="U300" s="30" t="s">
        <v>810</v>
      </c>
      <c r="V300" s="30" t="s">
        <v>792</v>
      </c>
      <c r="W300" s="1" t="s">
        <v>108</v>
      </c>
      <c r="X300" s="1">
        <v>6</v>
      </c>
      <c r="Y300" s="1" t="s">
        <v>602</v>
      </c>
      <c r="Z300" s="42">
        <v>8</v>
      </c>
      <c r="AA300" s="1" t="s">
        <v>131</v>
      </c>
      <c r="AB300" s="2">
        <f t="shared" si="75"/>
        <v>18</v>
      </c>
      <c r="AC300" s="42">
        <v>90</v>
      </c>
      <c r="AD300" s="42">
        <v>962</v>
      </c>
      <c r="AE300" s="15" t="s">
        <v>130</v>
      </c>
      <c r="AF300" s="8">
        <v>5.4130000000000003</v>
      </c>
      <c r="AG300" s="8">
        <f t="shared" si="76"/>
        <v>97.433999999999997</v>
      </c>
      <c r="AH300" s="8">
        <f t="shared" si="77"/>
        <v>5.5411200000000003</v>
      </c>
      <c r="AI300" s="8">
        <f t="shared" si="78"/>
        <v>99.740160000000003</v>
      </c>
      <c r="AJ300" s="8">
        <f t="shared" si="68"/>
        <v>1.0236689451320895</v>
      </c>
      <c r="AK300" s="8"/>
      <c r="AQ300" s="12"/>
    </row>
    <row r="301" spans="1:43" x14ac:dyDescent="0.3">
      <c r="A301">
        <v>366</v>
      </c>
      <c r="B301">
        <v>286</v>
      </c>
      <c r="C301" s="2">
        <v>4</v>
      </c>
      <c r="D301" s="30" t="s">
        <v>894</v>
      </c>
      <c r="E301">
        <v>1</v>
      </c>
      <c r="F301" s="2">
        <v>3</v>
      </c>
      <c r="G301" t="s">
        <v>747</v>
      </c>
      <c r="H301">
        <v>3</v>
      </c>
      <c r="I301" s="2">
        <v>1</v>
      </c>
      <c r="J301" t="s">
        <v>748</v>
      </c>
      <c r="K301">
        <v>1</v>
      </c>
      <c r="L301" s="2">
        <v>2</v>
      </c>
      <c r="M301" t="s">
        <v>749</v>
      </c>
      <c r="N301">
        <v>2</v>
      </c>
      <c r="O301" s="2">
        <v>9</v>
      </c>
      <c r="P301" t="str">
        <f t="shared" si="81"/>
        <v>T-115158_L3</v>
      </c>
      <c r="Q301">
        <f t="shared" si="82"/>
        <v>2</v>
      </c>
      <c r="U301" s="30" t="s">
        <v>766</v>
      </c>
      <c r="V301" s="30" t="s">
        <v>767</v>
      </c>
      <c r="W301" s="1" t="s">
        <v>108</v>
      </c>
      <c r="X301" s="1">
        <v>2</v>
      </c>
      <c r="Y301" s="1" t="s">
        <v>602</v>
      </c>
      <c r="Z301" s="42">
        <v>8</v>
      </c>
      <c r="AA301" s="1" t="s">
        <v>131</v>
      </c>
      <c r="AB301" s="2">
        <f t="shared" si="75"/>
        <v>12</v>
      </c>
      <c r="AC301" s="42">
        <v>90</v>
      </c>
      <c r="AD301" s="42">
        <v>1124</v>
      </c>
      <c r="AE301" s="15" t="s">
        <v>130</v>
      </c>
      <c r="AF301" s="8">
        <v>6.3449999999999998</v>
      </c>
      <c r="AG301" s="8">
        <f t="shared" si="76"/>
        <v>76.14</v>
      </c>
      <c r="AH301" s="8">
        <f t="shared" si="77"/>
        <v>6.47424</v>
      </c>
      <c r="AI301" s="8">
        <f t="shared" si="78"/>
        <v>77.690879999999993</v>
      </c>
      <c r="AJ301" s="8">
        <f t="shared" ref="AJ301:AJ367" si="83">AI301/AG301</f>
        <v>1.0203687943262409</v>
      </c>
      <c r="AK301" s="8"/>
    </row>
    <row r="302" spans="1:43" x14ac:dyDescent="0.3">
      <c r="A302">
        <v>379</v>
      </c>
      <c r="B302">
        <v>287</v>
      </c>
      <c r="C302" s="2">
        <v>4</v>
      </c>
      <c r="D302" s="30" t="s">
        <v>894</v>
      </c>
      <c r="E302">
        <v>1</v>
      </c>
      <c r="F302" s="2">
        <v>3</v>
      </c>
      <c r="G302" t="s">
        <v>747</v>
      </c>
      <c r="H302">
        <v>3</v>
      </c>
      <c r="I302" s="2">
        <v>1</v>
      </c>
      <c r="J302" t="s">
        <v>748</v>
      </c>
      <c r="K302">
        <v>1</v>
      </c>
      <c r="L302" s="2">
        <v>3</v>
      </c>
      <c r="M302" t="s">
        <v>776</v>
      </c>
      <c r="N302">
        <v>1</v>
      </c>
      <c r="O302" s="2">
        <v>9</v>
      </c>
      <c r="P302" t="str">
        <f t="shared" si="81"/>
        <v>T-115158_L9</v>
      </c>
      <c r="Q302">
        <f t="shared" si="82"/>
        <v>4</v>
      </c>
      <c r="U302" s="30" t="s">
        <v>793</v>
      </c>
      <c r="V302" s="30" t="s">
        <v>794</v>
      </c>
      <c r="W302" s="1" t="s">
        <v>108</v>
      </c>
      <c r="X302" s="1">
        <v>4</v>
      </c>
      <c r="Y302" s="1" t="s">
        <v>602</v>
      </c>
      <c r="Z302" s="42">
        <v>8</v>
      </c>
      <c r="AA302" s="1" t="s">
        <v>131</v>
      </c>
      <c r="AB302" s="2">
        <f t="shared" si="75"/>
        <v>12</v>
      </c>
      <c r="AC302" s="42">
        <v>90</v>
      </c>
      <c r="AD302" s="42">
        <v>1222</v>
      </c>
      <c r="AE302" s="15" t="s">
        <v>130</v>
      </c>
      <c r="AF302" s="8">
        <v>6.9109999999999996</v>
      </c>
      <c r="AG302" s="8">
        <f t="shared" si="76"/>
        <v>82.931999999999988</v>
      </c>
      <c r="AH302" s="8">
        <f t="shared" si="77"/>
        <v>7.0387199999999996</v>
      </c>
      <c r="AI302" s="8">
        <f t="shared" si="78"/>
        <v>84.464640000000003</v>
      </c>
      <c r="AJ302" s="8">
        <f t="shared" si="83"/>
        <v>1.0184806829691797</v>
      </c>
      <c r="AK302" s="8"/>
      <c r="AQ302" s="12"/>
    </row>
    <row r="303" spans="1:43" x14ac:dyDescent="0.3">
      <c r="A303">
        <v>391</v>
      </c>
      <c r="B303">
        <v>288</v>
      </c>
      <c r="C303" s="2">
        <v>4</v>
      </c>
      <c r="D303" s="30" t="s">
        <v>894</v>
      </c>
      <c r="E303">
        <v>1</v>
      </c>
      <c r="F303" s="2">
        <v>3</v>
      </c>
      <c r="G303" t="s">
        <v>747</v>
      </c>
      <c r="H303">
        <v>3</v>
      </c>
      <c r="I303" s="2">
        <v>1</v>
      </c>
      <c r="J303" t="s">
        <v>748</v>
      </c>
      <c r="K303">
        <v>1</v>
      </c>
      <c r="L303" s="2">
        <v>4</v>
      </c>
      <c r="M303" t="s">
        <v>801</v>
      </c>
      <c r="N303">
        <v>1</v>
      </c>
      <c r="O303" s="2">
        <v>9</v>
      </c>
      <c r="P303" t="str">
        <f t="shared" si="81"/>
        <v>T-115158_L9</v>
      </c>
      <c r="Q303">
        <f t="shared" si="82"/>
        <v>6</v>
      </c>
      <c r="U303" s="30" t="s">
        <v>811</v>
      </c>
      <c r="V303" s="30" t="s">
        <v>794</v>
      </c>
      <c r="W303" s="1" t="s">
        <v>108</v>
      </c>
      <c r="X303" s="1">
        <v>6</v>
      </c>
      <c r="Y303" s="1" t="s">
        <v>602</v>
      </c>
      <c r="Z303" s="42">
        <v>8</v>
      </c>
      <c r="AA303" s="30" t="s">
        <v>131</v>
      </c>
      <c r="AB303" s="2">
        <f t="shared" si="75"/>
        <v>18</v>
      </c>
      <c r="AC303" s="42">
        <v>90</v>
      </c>
      <c r="AD303" s="42">
        <v>1222</v>
      </c>
      <c r="AE303" s="15" t="s">
        <v>130</v>
      </c>
      <c r="AF303" s="8">
        <v>6.9109999999999996</v>
      </c>
      <c r="AG303" s="8">
        <f t="shared" si="76"/>
        <v>124.398</v>
      </c>
      <c r="AH303" s="8">
        <f t="shared" si="77"/>
        <v>7.0387199999999996</v>
      </c>
      <c r="AI303" s="8">
        <f t="shared" si="78"/>
        <v>126.69695999999999</v>
      </c>
      <c r="AJ303" s="8">
        <f t="shared" si="83"/>
        <v>1.0184806829691795</v>
      </c>
      <c r="AK303" s="8"/>
    </row>
    <row r="304" spans="1:43" x14ac:dyDescent="0.3">
      <c r="A304">
        <v>454</v>
      </c>
      <c r="B304">
        <v>289</v>
      </c>
      <c r="C304" s="2">
        <v>5</v>
      </c>
      <c r="D304" s="30" t="s">
        <v>1040</v>
      </c>
      <c r="E304">
        <v>1</v>
      </c>
      <c r="F304" s="2">
        <v>1</v>
      </c>
      <c r="G304" t="s">
        <v>901</v>
      </c>
      <c r="H304">
        <v>3</v>
      </c>
      <c r="I304" s="2">
        <v>1</v>
      </c>
      <c r="J304" t="s">
        <v>902</v>
      </c>
      <c r="K304">
        <v>1</v>
      </c>
      <c r="L304" s="2">
        <v>1</v>
      </c>
      <c r="M304" t="s">
        <v>903</v>
      </c>
      <c r="N304">
        <v>1</v>
      </c>
      <c r="O304" s="2">
        <v>10</v>
      </c>
      <c r="P304" t="str">
        <f t="shared" si="81"/>
        <v>T-112478_Standard</v>
      </c>
      <c r="Q304">
        <f t="shared" si="82"/>
        <v>4</v>
      </c>
      <c r="U304" t="s">
        <v>923</v>
      </c>
      <c r="V304" t="s">
        <v>924</v>
      </c>
      <c r="W304" s="12" t="s">
        <v>108</v>
      </c>
      <c r="X304" s="12">
        <v>4</v>
      </c>
      <c r="Y304" s="12" t="s">
        <v>602</v>
      </c>
      <c r="Z304" s="40">
        <v>8</v>
      </c>
      <c r="AA304" s="17" t="s">
        <v>131</v>
      </c>
      <c r="AB304" s="2">
        <f t="shared" si="75"/>
        <v>12</v>
      </c>
      <c r="AC304" s="40">
        <v>100</v>
      </c>
      <c r="AD304" s="40">
        <v>241</v>
      </c>
      <c r="AE304" s="33" t="s">
        <v>130</v>
      </c>
      <c r="AF304" s="8">
        <v>1.542</v>
      </c>
      <c r="AG304" s="8">
        <f t="shared" si="76"/>
        <v>18.504000000000001</v>
      </c>
      <c r="AH304" s="8">
        <f t="shared" si="77"/>
        <v>1.5424</v>
      </c>
      <c r="AI304" s="8">
        <f t="shared" si="78"/>
        <v>18.508800000000001</v>
      </c>
      <c r="AJ304" s="8">
        <f t="shared" si="83"/>
        <v>1.0002594033722438</v>
      </c>
      <c r="AK304" s="8"/>
      <c r="AL304" s="12"/>
    </row>
    <row r="305" spans="1:43" x14ac:dyDescent="0.3">
      <c r="A305">
        <v>467</v>
      </c>
      <c r="B305">
        <v>290</v>
      </c>
      <c r="C305" s="2">
        <v>5</v>
      </c>
      <c r="D305" s="30" t="s">
        <v>1040</v>
      </c>
      <c r="E305">
        <v>1</v>
      </c>
      <c r="F305" s="2">
        <v>1</v>
      </c>
      <c r="G305" t="s">
        <v>901</v>
      </c>
      <c r="H305">
        <v>3</v>
      </c>
      <c r="I305" s="2">
        <v>1</v>
      </c>
      <c r="J305" t="s">
        <v>902</v>
      </c>
      <c r="K305">
        <v>1</v>
      </c>
      <c r="L305" s="2">
        <v>2</v>
      </c>
      <c r="M305" t="s">
        <v>927</v>
      </c>
      <c r="N305">
        <v>1</v>
      </c>
      <c r="O305" s="2">
        <v>12</v>
      </c>
      <c r="P305" t="str">
        <f t="shared" si="81"/>
        <v>T-112478_Standard</v>
      </c>
      <c r="Q305">
        <f t="shared" si="82"/>
        <v>4</v>
      </c>
      <c r="U305" t="s">
        <v>943</v>
      </c>
      <c r="V305" t="s">
        <v>924</v>
      </c>
      <c r="W305" s="12" t="s">
        <v>108</v>
      </c>
      <c r="X305" s="12">
        <v>4</v>
      </c>
      <c r="Y305" s="12" t="s">
        <v>602</v>
      </c>
      <c r="Z305" s="40">
        <v>8</v>
      </c>
      <c r="AA305" s="17" t="s">
        <v>131</v>
      </c>
      <c r="AB305" s="2">
        <f t="shared" si="75"/>
        <v>12</v>
      </c>
      <c r="AC305" s="40">
        <v>100</v>
      </c>
      <c r="AD305" s="40">
        <v>241</v>
      </c>
      <c r="AE305" s="33" t="s">
        <v>130</v>
      </c>
      <c r="AF305" s="8">
        <v>1.542</v>
      </c>
      <c r="AG305" s="8">
        <f t="shared" si="76"/>
        <v>18.504000000000001</v>
      </c>
      <c r="AH305" s="8">
        <f t="shared" si="77"/>
        <v>1.5424</v>
      </c>
      <c r="AI305" s="8">
        <f t="shared" si="78"/>
        <v>18.508800000000001</v>
      </c>
      <c r="AJ305" s="8">
        <f t="shared" si="83"/>
        <v>1.0002594033722438</v>
      </c>
      <c r="AK305" s="8"/>
      <c r="AL305" s="12"/>
    </row>
    <row r="306" spans="1:43" x14ac:dyDescent="0.3">
      <c r="A306">
        <v>233</v>
      </c>
      <c r="B306">
        <v>291</v>
      </c>
      <c r="C306" s="2">
        <v>3</v>
      </c>
      <c r="D306" s="30" t="s">
        <v>613</v>
      </c>
      <c r="E306">
        <v>1</v>
      </c>
      <c r="F306" s="2" t="str">
        <f t="shared" ref="F306:G308" si="84">U306</f>
        <v>22</v>
      </c>
      <c r="G306" t="str">
        <f t="shared" si="84"/>
        <v>T-115629_Standard</v>
      </c>
      <c r="H306">
        <f>X306</f>
        <v>18</v>
      </c>
      <c r="U306" t="s">
        <v>454</v>
      </c>
      <c r="V306" t="s">
        <v>455</v>
      </c>
      <c r="W306" s="1" t="s">
        <v>108</v>
      </c>
      <c r="X306" s="1">
        <v>18</v>
      </c>
      <c r="Y306" s="1" t="s">
        <v>602</v>
      </c>
      <c r="Z306" s="40">
        <v>8</v>
      </c>
      <c r="AA306" s="1" t="s">
        <v>131</v>
      </c>
      <c r="AB306" s="2">
        <f t="shared" si="75"/>
        <v>18</v>
      </c>
      <c r="AC306" s="40">
        <v>110</v>
      </c>
      <c r="AD306" s="40">
        <v>1115</v>
      </c>
      <c r="AE306" s="15" t="s">
        <v>130</v>
      </c>
      <c r="AF306" s="8">
        <v>7.8120000000000003</v>
      </c>
      <c r="AG306" s="8">
        <f t="shared" si="76"/>
        <v>140.61600000000001</v>
      </c>
      <c r="AH306" s="8">
        <f t="shared" si="77"/>
        <v>7.8495999999999997</v>
      </c>
      <c r="AI306" s="8">
        <f t="shared" si="78"/>
        <v>141.2928</v>
      </c>
      <c r="AJ306" s="8">
        <f t="shared" si="83"/>
        <v>1.0048131080389144</v>
      </c>
      <c r="AK306" s="8"/>
      <c r="AQ306" s="12"/>
    </row>
    <row r="307" spans="1:43" x14ac:dyDescent="0.3">
      <c r="A307">
        <v>235</v>
      </c>
      <c r="B307">
        <v>292</v>
      </c>
      <c r="C307" s="2">
        <v>3</v>
      </c>
      <c r="D307" s="30" t="s">
        <v>613</v>
      </c>
      <c r="E307">
        <v>1</v>
      </c>
      <c r="F307" s="2" t="str">
        <f t="shared" si="84"/>
        <v>24</v>
      </c>
      <c r="G307" t="str">
        <f t="shared" si="84"/>
        <v>T-115629_3</v>
      </c>
      <c r="H307">
        <f>X307</f>
        <v>18</v>
      </c>
      <c r="U307" t="s">
        <v>458</v>
      </c>
      <c r="V307" t="s">
        <v>459</v>
      </c>
      <c r="W307" s="1" t="s">
        <v>108</v>
      </c>
      <c r="X307" s="1">
        <v>18</v>
      </c>
      <c r="Y307" s="1" t="s">
        <v>602</v>
      </c>
      <c r="Z307" s="40">
        <v>8</v>
      </c>
      <c r="AA307" s="1" t="s">
        <v>131</v>
      </c>
      <c r="AB307" s="2">
        <f t="shared" si="75"/>
        <v>18</v>
      </c>
      <c r="AC307" s="40">
        <v>110</v>
      </c>
      <c r="AD307" s="40">
        <v>1429</v>
      </c>
      <c r="AE307" s="15" t="s">
        <v>130</v>
      </c>
      <c r="AF307" s="8">
        <v>9.8870000000000005</v>
      </c>
      <c r="AG307" s="8">
        <f t="shared" si="76"/>
        <v>177.96600000000001</v>
      </c>
      <c r="AH307" s="8">
        <f t="shared" si="77"/>
        <v>10.06016</v>
      </c>
      <c r="AI307" s="8">
        <f t="shared" si="78"/>
        <v>181.08287999999999</v>
      </c>
      <c r="AJ307" s="8">
        <f t="shared" si="83"/>
        <v>1.0175139071508039</v>
      </c>
      <c r="AK307" s="8"/>
    </row>
    <row r="308" spans="1:43" x14ac:dyDescent="0.3">
      <c r="A308">
        <v>234</v>
      </c>
      <c r="B308">
        <v>293</v>
      </c>
      <c r="C308" s="2">
        <v>3</v>
      </c>
      <c r="D308" s="30" t="s">
        <v>613</v>
      </c>
      <c r="E308">
        <v>1</v>
      </c>
      <c r="F308" s="2" t="str">
        <f t="shared" si="84"/>
        <v>23</v>
      </c>
      <c r="G308" t="str">
        <f t="shared" si="84"/>
        <v>T-115629_2</v>
      </c>
      <c r="H308">
        <f>X308</f>
        <v>54</v>
      </c>
      <c r="U308" t="s">
        <v>456</v>
      </c>
      <c r="V308" t="s">
        <v>457</v>
      </c>
      <c r="W308" s="1" t="s">
        <v>108</v>
      </c>
      <c r="X308" s="1">
        <v>54</v>
      </c>
      <c r="Y308" s="1" t="s">
        <v>602</v>
      </c>
      <c r="Z308" s="40">
        <v>8</v>
      </c>
      <c r="AA308" s="1" t="s">
        <v>131</v>
      </c>
      <c r="AB308" s="2">
        <f t="shared" si="75"/>
        <v>54</v>
      </c>
      <c r="AC308" s="40">
        <v>110</v>
      </c>
      <c r="AD308" s="40">
        <v>1994</v>
      </c>
      <c r="AE308" s="15" t="s">
        <v>130</v>
      </c>
      <c r="AF308" s="8">
        <v>13.864000000000001</v>
      </c>
      <c r="AG308" s="8">
        <f t="shared" si="76"/>
        <v>748.65600000000006</v>
      </c>
      <c r="AH308" s="8">
        <f t="shared" si="77"/>
        <v>14.03776</v>
      </c>
      <c r="AI308" s="8">
        <f t="shared" si="78"/>
        <v>758.03904</v>
      </c>
      <c r="AJ308" s="8">
        <f t="shared" si="83"/>
        <v>1.0125331794575878</v>
      </c>
      <c r="AK308" s="8"/>
      <c r="AQ308" s="12"/>
    </row>
    <row r="309" spans="1:43" x14ac:dyDescent="0.3">
      <c r="A309">
        <v>154</v>
      </c>
      <c r="B309">
        <v>294</v>
      </c>
      <c r="C309" s="2">
        <v>2</v>
      </c>
      <c r="D309" s="30" t="s">
        <v>320</v>
      </c>
      <c r="E309">
        <v>1</v>
      </c>
      <c r="F309" s="2">
        <v>12</v>
      </c>
      <c r="G309" t="s">
        <v>270</v>
      </c>
      <c r="H309">
        <v>1</v>
      </c>
      <c r="I309" s="2">
        <v>3</v>
      </c>
      <c r="J309" t="s">
        <v>295</v>
      </c>
      <c r="K309">
        <v>1</v>
      </c>
      <c r="L309" s="2">
        <v>3</v>
      </c>
      <c r="M309" t="str">
        <f>V309</f>
        <v>T-113892_Standard</v>
      </c>
      <c r="N309">
        <f>X309</f>
        <v>6</v>
      </c>
      <c r="U309" s="30" t="s">
        <v>300</v>
      </c>
      <c r="V309" s="30" t="s">
        <v>301</v>
      </c>
      <c r="W309" s="1" t="s">
        <v>108</v>
      </c>
      <c r="X309" s="1">
        <v>6</v>
      </c>
      <c r="Y309" s="1"/>
      <c r="Z309" s="40">
        <v>8</v>
      </c>
      <c r="AA309" s="1" t="s">
        <v>131</v>
      </c>
      <c r="AB309" s="2">
        <f t="shared" si="75"/>
        <v>6</v>
      </c>
      <c r="AC309" s="40">
        <v>112</v>
      </c>
      <c r="AD309" s="42">
        <v>134</v>
      </c>
      <c r="AE309" s="15" t="s">
        <v>130</v>
      </c>
      <c r="AF309" s="8">
        <v>0.95399999999999996</v>
      </c>
      <c r="AG309" s="8">
        <f t="shared" si="76"/>
        <v>5.7240000000000002</v>
      </c>
      <c r="AH309" s="8">
        <f t="shared" si="77"/>
        <v>0.96051200000000003</v>
      </c>
      <c r="AI309" s="8">
        <f t="shared" si="78"/>
        <v>5.7630720000000002</v>
      </c>
      <c r="AJ309" s="8">
        <f t="shared" si="83"/>
        <v>1.0068259958071279</v>
      </c>
      <c r="AK309" s="8"/>
      <c r="AQ309" s="12"/>
    </row>
    <row r="310" spans="1:43" x14ac:dyDescent="0.3">
      <c r="A310">
        <v>397</v>
      </c>
      <c r="B310">
        <v>295</v>
      </c>
      <c r="C310" s="2">
        <v>4</v>
      </c>
      <c r="D310" s="30" t="s">
        <v>894</v>
      </c>
      <c r="E310">
        <v>1</v>
      </c>
      <c r="F310" s="2">
        <v>3</v>
      </c>
      <c r="G310" t="s">
        <v>747</v>
      </c>
      <c r="H310">
        <v>3</v>
      </c>
      <c r="I310" s="2">
        <v>1</v>
      </c>
      <c r="J310" t="s">
        <v>748</v>
      </c>
      <c r="K310">
        <v>1</v>
      </c>
      <c r="L310" s="2">
        <v>5</v>
      </c>
      <c r="M310" t="s">
        <v>815</v>
      </c>
      <c r="N310">
        <v>1</v>
      </c>
      <c r="O310" s="2">
        <v>3</v>
      </c>
      <c r="P310" t="str">
        <f>V310</f>
        <v>T-115228_Standard</v>
      </c>
      <c r="Q310">
        <f>X310</f>
        <v>8</v>
      </c>
      <c r="U310" s="30" t="s">
        <v>820</v>
      </c>
      <c r="V310" s="30" t="s">
        <v>821</v>
      </c>
      <c r="W310" s="1" t="s">
        <v>108</v>
      </c>
      <c r="X310" s="1">
        <v>8</v>
      </c>
      <c r="Y310" s="1" t="s">
        <v>602</v>
      </c>
      <c r="Z310" s="42">
        <v>8</v>
      </c>
      <c r="AA310" s="1" t="s">
        <v>131</v>
      </c>
      <c r="AB310" s="2">
        <f t="shared" si="75"/>
        <v>24</v>
      </c>
      <c r="AC310" s="42">
        <v>112</v>
      </c>
      <c r="AD310" s="42">
        <v>134</v>
      </c>
      <c r="AE310" s="15" t="s">
        <v>130</v>
      </c>
      <c r="AF310" s="8">
        <v>0.94599999999999995</v>
      </c>
      <c r="AG310" s="8">
        <f t="shared" si="76"/>
        <v>22.704000000000001</v>
      </c>
      <c r="AH310" s="8">
        <f t="shared" si="77"/>
        <v>0.96051200000000003</v>
      </c>
      <c r="AI310" s="8">
        <f t="shared" si="78"/>
        <v>23.052288000000001</v>
      </c>
      <c r="AJ310" s="8">
        <f t="shared" si="83"/>
        <v>1.0153403805496828</v>
      </c>
      <c r="AK310" s="8"/>
      <c r="AQ310" s="12"/>
    </row>
    <row r="311" spans="1:43" x14ac:dyDescent="0.3">
      <c r="A311">
        <v>32</v>
      </c>
      <c r="B311">
        <v>296</v>
      </c>
      <c r="C311" s="2">
        <v>1</v>
      </c>
      <c r="D311" t="s">
        <v>113</v>
      </c>
      <c r="E311">
        <v>1</v>
      </c>
      <c r="F311" s="2">
        <v>3</v>
      </c>
      <c r="G311" t="s">
        <v>77</v>
      </c>
      <c r="H311">
        <v>1</v>
      </c>
      <c r="I311" s="2">
        <v>16</v>
      </c>
      <c r="J311" t="str">
        <f t="shared" ref="J311:J319" si="85">V311</f>
        <v>T-115065_2</v>
      </c>
      <c r="K311">
        <f t="shared" ref="K311:K319" si="86">X311</f>
        <v>2</v>
      </c>
      <c r="U311" s="30" t="s">
        <v>36</v>
      </c>
      <c r="V311" s="30" t="s">
        <v>83</v>
      </c>
      <c r="W311" s="1" t="s">
        <v>108</v>
      </c>
      <c r="X311" s="1">
        <v>2</v>
      </c>
      <c r="Y311" s="1"/>
      <c r="Z311" s="42">
        <v>8</v>
      </c>
      <c r="AA311" s="30" t="s">
        <v>131</v>
      </c>
      <c r="AB311" s="2">
        <f t="shared" si="75"/>
        <v>2</v>
      </c>
      <c r="AC311" s="42">
        <v>140</v>
      </c>
      <c r="AD311" s="42">
        <v>150</v>
      </c>
      <c r="AE311" s="15" t="s">
        <v>130</v>
      </c>
      <c r="AF311" s="8">
        <v>1.3080000000000001</v>
      </c>
      <c r="AG311" s="8">
        <f t="shared" si="76"/>
        <v>2.6160000000000001</v>
      </c>
      <c r="AH311" s="8">
        <f t="shared" si="77"/>
        <v>1.3440000000000001</v>
      </c>
      <c r="AI311" s="8">
        <f t="shared" si="78"/>
        <v>2.6880000000000002</v>
      </c>
      <c r="AJ311" s="8">
        <f t="shared" si="83"/>
        <v>1.0275229357798166</v>
      </c>
      <c r="AK311" s="8"/>
    </row>
    <row r="312" spans="1:43" x14ac:dyDescent="0.3">
      <c r="A312">
        <v>49</v>
      </c>
      <c r="B312">
        <v>297</v>
      </c>
      <c r="C312" s="2">
        <v>1</v>
      </c>
      <c r="D312" t="s">
        <v>113</v>
      </c>
      <c r="E312">
        <v>1</v>
      </c>
      <c r="F312" s="2">
        <v>4</v>
      </c>
      <c r="G312" t="s">
        <v>84</v>
      </c>
      <c r="H312">
        <v>2</v>
      </c>
      <c r="I312" s="2">
        <v>17</v>
      </c>
      <c r="J312" t="str">
        <f t="shared" si="85"/>
        <v>T-113966_Standard</v>
      </c>
      <c r="K312">
        <f t="shared" si="86"/>
        <v>2</v>
      </c>
      <c r="U312" s="30" t="s">
        <v>54</v>
      </c>
      <c r="V312" s="30" t="s">
        <v>101</v>
      </c>
      <c r="W312" s="1" t="s">
        <v>108</v>
      </c>
      <c r="X312" s="1">
        <v>2</v>
      </c>
      <c r="Y312" s="1"/>
      <c r="Z312" s="42">
        <v>8</v>
      </c>
      <c r="AA312" s="1" t="s">
        <v>131</v>
      </c>
      <c r="AB312" s="2">
        <f t="shared" si="75"/>
        <v>4</v>
      </c>
      <c r="AC312" s="42">
        <v>140</v>
      </c>
      <c r="AD312" s="42">
        <v>150</v>
      </c>
      <c r="AE312" s="15" t="s">
        <v>130</v>
      </c>
      <c r="AF312" s="8">
        <v>1.2889999999999999</v>
      </c>
      <c r="AG312" s="8">
        <f t="shared" si="76"/>
        <v>5.1559999999999997</v>
      </c>
      <c r="AH312" s="8">
        <f t="shared" si="77"/>
        <v>1.3440000000000001</v>
      </c>
      <c r="AI312" s="8">
        <f t="shared" si="78"/>
        <v>5.3760000000000003</v>
      </c>
      <c r="AJ312" s="8">
        <f t="shared" si="83"/>
        <v>1.0426687354538404</v>
      </c>
      <c r="AK312" s="8"/>
      <c r="AM312" t="s">
        <v>133</v>
      </c>
    </row>
    <row r="313" spans="1:43" x14ac:dyDescent="0.3">
      <c r="A313">
        <v>69</v>
      </c>
      <c r="B313">
        <v>298</v>
      </c>
      <c r="C313" s="2">
        <v>2</v>
      </c>
      <c r="D313" s="30" t="s">
        <v>320</v>
      </c>
      <c r="E313">
        <v>1</v>
      </c>
      <c r="F313" s="2">
        <v>2</v>
      </c>
      <c r="G313" t="s">
        <v>158</v>
      </c>
      <c r="H313">
        <v>1</v>
      </c>
      <c r="I313" s="2">
        <v>5</v>
      </c>
      <c r="J313" t="str">
        <f t="shared" si="85"/>
        <v>T-113331_Standard</v>
      </c>
      <c r="K313">
        <f t="shared" si="86"/>
        <v>1</v>
      </c>
      <c r="L313"/>
      <c r="U313" s="30" t="s">
        <v>9</v>
      </c>
      <c r="V313" s="30" t="s">
        <v>163</v>
      </c>
      <c r="W313" s="1" t="s">
        <v>108</v>
      </c>
      <c r="X313" s="1">
        <v>1</v>
      </c>
      <c r="Y313" s="1"/>
      <c r="Z313" s="40">
        <v>8</v>
      </c>
      <c r="AA313" s="1" t="s">
        <v>131</v>
      </c>
      <c r="AB313" s="2">
        <f t="shared" si="75"/>
        <v>1</v>
      </c>
      <c r="AC313" s="40">
        <v>140</v>
      </c>
      <c r="AD313" s="42">
        <v>150</v>
      </c>
      <c r="AE313" s="15" t="s">
        <v>130</v>
      </c>
      <c r="AF313" s="8">
        <v>1.2889999999999999</v>
      </c>
      <c r="AG313" s="8">
        <f t="shared" si="76"/>
        <v>1.2889999999999999</v>
      </c>
      <c r="AH313" s="8">
        <f t="shared" si="77"/>
        <v>1.3440000000000001</v>
      </c>
      <c r="AI313" s="8">
        <f t="shared" si="78"/>
        <v>1.3440000000000001</v>
      </c>
      <c r="AJ313" s="8">
        <f t="shared" si="83"/>
        <v>1.0426687354538404</v>
      </c>
      <c r="AK313" s="8"/>
      <c r="AL313" s="12"/>
      <c r="AM313" s="30" t="s">
        <v>133</v>
      </c>
    </row>
    <row r="314" spans="1:43" x14ac:dyDescent="0.3">
      <c r="A314">
        <v>77</v>
      </c>
      <c r="B314">
        <v>299</v>
      </c>
      <c r="C314" s="2">
        <v>2</v>
      </c>
      <c r="D314" s="30" t="s">
        <v>320</v>
      </c>
      <c r="E314">
        <v>1</v>
      </c>
      <c r="F314" s="2">
        <v>3</v>
      </c>
      <c r="G314" t="s">
        <v>166</v>
      </c>
      <c r="H314">
        <v>1</v>
      </c>
      <c r="I314" s="2">
        <v>6</v>
      </c>
      <c r="J314" t="str">
        <f t="shared" si="85"/>
        <v>T-113331_Standard</v>
      </c>
      <c r="K314">
        <f t="shared" si="86"/>
        <v>1</v>
      </c>
      <c r="L314"/>
      <c r="U314" s="30" t="s">
        <v>26</v>
      </c>
      <c r="V314" s="30" t="s">
        <v>163</v>
      </c>
      <c r="W314" s="1" t="s">
        <v>108</v>
      </c>
      <c r="X314" s="1">
        <v>1</v>
      </c>
      <c r="Y314" s="1"/>
      <c r="Z314" s="40">
        <v>8</v>
      </c>
      <c r="AA314" s="1" t="s">
        <v>131</v>
      </c>
      <c r="AB314" s="2">
        <f t="shared" si="75"/>
        <v>1</v>
      </c>
      <c r="AC314" s="40">
        <v>140</v>
      </c>
      <c r="AD314" s="42">
        <v>150</v>
      </c>
      <c r="AE314" s="15" t="s">
        <v>130</v>
      </c>
      <c r="AF314" s="8">
        <v>1.2889999999999999</v>
      </c>
      <c r="AG314" s="8">
        <f t="shared" si="76"/>
        <v>1.2889999999999999</v>
      </c>
      <c r="AH314" s="8">
        <f t="shared" si="77"/>
        <v>1.3440000000000001</v>
      </c>
      <c r="AI314" s="8">
        <f t="shared" si="78"/>
        <v>1.3440000000000001</v>
      </c>
      <c r="AJ314" s="8">
        <f t="shared" si="83"/>
        <v>1.0426687354538404</v>
      </c>
      <c r="AK314" s="8"/>
      <c r="AL314" s="12"/>
      <c r="AM314" s="30" t="s">
        <v>133</v>
      </c>
    </row>
    <row r="315" spans="1:43" x14ac:dyDescent="0.3">
      <c r="A315">
        <v>93</v>
      </c>
      <c r="B315">
        <v>300</v>
      </c>
      <c r="C315" s="2">
        <v>2</v>
      </c>
      <c r="D315" s="30" t="s">
        <v>320</v>
      </c>
      <c r="E315">
        <v>1</v>
      </c>
      <c r="F315" s="2">
        <v>5</v>
      </c>
      <c r="G315" t="s">
        <v>178</v>
      </c>
      <c r="H315">
        <v>1</v>
      </c>
      <c r="I315" s="2">
        <v>7</v>
      </c>
      <c r="J315" t="str">
        <f t="shared" si="85"/>
        <v>T-113331_Standard</v>
      </c>
      <c r="K315">
        <f t="shared" si="86"/>
        <v>1</v>
      </c>
      <c r="L315"/>
      <c r="U315" s="30" t="s">
        <v>187</v>
      </c>
      <c r="V315" s="30" t="s">
        <v>163</v>
      </c>
      <c r="W315" s="1" t="s">
        <v>108</v>
      </c>
      <c r="X315" s="1">
        <v>1</v>
      </c>
      <c r="Y315" s="1"/>
      <c r="Z315" s="40">
        <v>8</v>
      </c>
      <c r="AA315" s="30" t="s">
        <v>131</v>
      </c>
      <c r="AB315" s="2">
        <f t="shared" si="75"/>
        <v>1</v>
      </c>
      <c r="AC315" s="40">
        <v>140</v>
      </c>
      <c r="AD315" s="42">
        <v>150</v>
      </c>
      <c r="AE315" s="15" t="s">
        <v>130</v>
      </c>
      <c r="AF315" s="8">
        <v>1.2889999999999999</v>
      </c>
      <c r="AG315" s="8">
        <f t="shared" si="76"/>
        <v>1.2889999999999999</v>
      </c>
      <c r="AH315" s="8">
        <f t="shared" si="77"/>
        <v>1.3440000000000001</v>
      </c>
      <c r="AI315" s="8">
        <f t="shared" si="78"/>
        <v>1.3440000000000001</v>
      </c>
      <c r="AJ315" s="8">
        <f t="shared" si="83"/>
        <v>1.0426687354538404</v>
      </c>
      <c r="AK315" s="8"/>
      <c r="AM315" s="30" t="s">
        <v>133</v>
      </c>
    </row>
    <row r="316" spans="1:43" x14ac:dyDescent="0.3">
      <c r="A316">
        <v>101</v>
      </c>
      <c r="B316">
        <v>301</v>
      </c>
      <c r="C316" s="2">
        <v>2</v>
      </c>
      <c r="D316" s="30" t="s">
        <v>320</v>
      </c>
      <c r="E316">
        <v>1</v>
      </c>
      <c r="F316" s="2">
        <v>6</v>
      </c>
      <c r="G316" t="s">
        <v>189</v>
      </c>
      <c r="H316">
        <v>1</v>
      </c>
      <c r="I316" s="2">
        <v>7</v>
      </c>
      <c r="J316" t="str">
        <f t="shared" si="85"/>
        <v>T-113331_Standard</v>
      </c>
      <c r="K316">
        <f t="shared" si="86"/>
        <v>1</v>
      </c>
      <c r="L316"/>
      <c r="U316" s="30" t="s">
        <v>200</v>
      </c>
      <c r="V316" s="30" t="s">
        <v>163</v>
      </c>
      <c r="W316" s="1" t="s">
        <v>108</v>
      </c>
      <c r="X316" s="1">
        <v>1</v>
      </c>
      <c r="Y316" s="1"/>
      <c r="Z316" s="40">
        <v>8</v>
      </c>
      <c r="AA316" s="30" t="s">
        <v>131</v>
      </c>
      <c r="AB316" s="2">
        <f t="shared" si="75"/>
        <v>1</v>
      </c>
      <c r="AC316" s="40">
        <v>140</v>
      </c>
      <c r="AD316" s="42">
        <v>150</v>
      </c>
      <c r="AE316" s="15" t="s">
        <v>130</v>
      </c>
      <c r="AF316" s="8">
        <v>1.2889999999999999</v>
      </c>
      <c r="AG316" s="8">
        <f t="shared" si="76"/>
        <v>1.2889999999999999</v>
      </c>
      <c r="AH316" s="8">
        <f t="shared" si="77"/>
        <v>1.3440000000000001</v>
      </c>
      <c r="AI316" s="8">
        <f t="shared" si="78"/>
        <v>1.3440000000000001</v>
      </c>
      <c r="AJ316" s="8">
        <f t="shared" si="83"/>
        <v>1.0426687354538404</v>
      </c>
      <c r="AK316" s="8"/>
      <c r="AM316" s="30" t="s">
        <v>133</v>
      </c>
    </row>
    <row r="317" spans="1:43" x14ac:dyDescent="0.3">
      <c r="A317">
        <v>136</v>
      </c>
      <c r="B317">
        <v>302</v>
      </c>
      <c r="C317" s="2">
        <v>2</v>
      </c>
      <c r="D317" s="30" t="s">
        <v>320</v>
      </c>
      <c r="E317">
        <v>1</v>
      </c>
      <c r="F317" s="2">
        <v>11</v>
      </c>
      <c r="G317" t="s">
        <v>254</v>
      </c>
      <c r="H317">
        <v>1</v>
      </c>
      <c r="I317" s="2">
        <v>5</v>
      </c>
      <c r="J317" t="str">
        <f t="shared" si="85"/>
        <v>T-113472_Standard</v>
      </c>
      <c r="K317">
        <f t="shared" si="86"/>
        <v>2</v>
      </c>
      <c r="L317"/>
      <c r="U317" s="30" t="s">
        <v>262</v>
      </c>
      <c r="V317" s="30" t="s">
        <v>263</v>
      </c>
      <c r="W317" s="1" t="s">
        <v>108</v>
      </c>
      <c r="X317" s="1">
        <v>2</v>
      </c>
      <c r="Y317" s="1"/>
      <c r="Z317" s="40">
        <v>8</v>
      </c>
      <c r="AA317" s="30" t="s">
        <v>131</v>
      </c>
      <c r="AB317" s="2">
        <f t="shared" si="75"/>
        <v>2</v>
      </c>
      <c r="AC317" s="40">
        <v>140</v>
      </c>
      <c r="AD317" s="42">
        <v>150</v>
      </c>
      <c r="AE317" s="15" t="s">
        <v>130</v>
      </c>
      <c r="AF317" s="8">
        <v>1.3080000000000001</v>
      </c>
      <c r="AG317" s="8">
        <f t="shared" si="76"/>
        <v>2.6160000000000001</v>
      </c>
      <c r="AH317" s="8">
        <f t="shared" si="77"/>
        <v>1.3440000000000001</v>
      </c>
      <c r="AI317" s="8">
        <f t="shared" si="78"/>
        <v>2.6880000000000002</v>
      </c>
      <c r="AJ317" s="8">
        <f t="shared" si="83"/>
        <v>1.0275229357798166</v>
      </c>
      <c r="AK317" s="8"/>
    </row>
    <row r="318" spans="1:43" x14ac:dyDescent="0.3">
      <c r="A318">
        <v>13</v>
      </c>
      <c r="B318">
        <v>303</v>
      </c>
      <c r="C318" s="2">
        <v>1</v>
      </c>
      <c r="D318" t="s">
        <v>113</v>
      </c>
      <c r="E318">
        <v>1</v>
      </c>
      <c r="F318" s="2">
        <v>2</v>
      </c>
      <c r="G318" t="s">
        <v>60</v>
      </c>
      <c r="H318">
        <v>1</v>
      </c>
      <c r="I318" s="2">
        <v>13</v>
      </c>
      <c r="J318" t="str">
        <f t="shared" si="85"/>
        <v>T-113956_Standard</v>
      </c>
      <c r="K318">
        <f t="shared" si="86"/>
        <v>2</v>
      </c>
      <c r="U318" s="30" t="s">
        <v>17</v>
      </c>
      <c r="V318" s="30" t="s">
        <v>73</v>
      </c>
      <c r="W318" s="1" t="s">
        <v>108</v>
      </c>
      <c r="X318" s="1">
        <v>2</v>
      </c>
      <c r="Y318" s="1"/>
      <c r="Z318" s="42">
        <v>8</v>
      </c>
      <c r="AA318" s="1" t="s">
        <v>131</v>
      </c>
      <c r="AB318" s="2">
        <f t="shared" si="75"/>
        <v>2</v>
      </c>
      <c r="AC318" s="42">
        <v>140</v>
      </c>
      <c r="AD318" s="42">
        <v>180</v>
      </c>
      <c r="AE318" s="15" t="s">
        <v>130</v>
      </c>
      <c r="AF318" s="8">
        <v>1.54</v>
      </c>
      <c r="AG318" s="8">
        <f t="shared" si="76"/>
        <v>3.08</v>
      </c>
      <c r="AH318" s="8">
        <f t="shared" si="77"/>
        <v>1.6128</v>
      </c>
      <c r="AI318" s="8">
        <f t="shared" si="78"/>
        <v>3.2256</v>
      </c>
      <c r="AJ318" s="8">
        <f t="shared" si="83"/>
        <v>1.0472727272727274</v>
      </c>
      <c r="AK318" s="8"/>
      <c r="AL318" s="12"/>
      <c r="AQ318" s="12"/>
    </row>
    <row r="319" spans="1:43" x14ac:dyDescent="0.3">
      <c r="A319">
        <v>58</v>
      </c>
      <c r="B319">
        <v>304</v>
      </c>
      <c r="C319" s="2">
        <v>2</v>
      </c>
      <c r="D319" s="30" t="s">
        <v>320</v>
      </c>
      <c r="E319">
        <v>1</v>
      </c>
      <c r="F319" s="2">
        <v>1</v>
      </c>
      <c r="G319" t="s">
        <v>137</v>
      </c>
      <c r="H319">
        <v>1</v>
      </c>
      <c r="I319" s="2">
        <v>4</v>
      </c>
      <c r="J319" t="str">
        <f t="shared" si="85"/>
        <v>T-113318_Standard</v>
      </c>
      <c r="K319">
        <f t="shared" si="86"/>
        <v>2</v>
      </c>
      <c r="L319"/>
      <c r="U319" s="30" t="s">
        <v>144</v>
      </c>
      <c r="V319" s="30" t="s">
        <v>145</v>
      </c>
      <c r="W319" s="1" t="s">
        <v>108</v>
      </c>
      <c r="X319" s="1">
        <v>2</v>
      </c>
      <c r="Y319" s="1"/>
      <c r="Z319" s="40">
        <v>8</v>
      </c>
      <c r="AA319" s="30" t="s">
        <v>131</v>
      </c>
      <c r="AB319" s="2">
        <f t="shared" si="75"/>
        <v>2</v>
      </c>
      <c r="AC319" s="40">
        <v>140</v>
      </c>
      <c r="AD319" s="42">
        <v>180</v>
      </c>
      <c r="AE319" s="15" t="s">
        <v>130</v>
      </c>
      <c r="AF319" s="8">
        <v>1.51</v>
      </c>
      <c r="AG319" s="8">
        <f t="shared" si="76"/>
        <v>3.02</v>
      </c>
      <c r="AH319" s="8">
        <f t="shared" si="77"/>
        <v>1.6128</v>
      </c>
      <c r="AI319" s="8">
        <f t="shared" si="78"/>
        <v>3.2256</v>
      </c>
      <c r="AJ319" s="8">
        <f t="shared" si="83"/>
        <v>1.0680794701986756</v>
      </c>
      <c r="AK319" s="8"/>
      <c r="AM319" s="30" t="s">
        <v>321</v>
      </c>
    </row>
    <row r="320" spans="1:43" x14ac:dyDescent="0.3">
      <c r="A320">
        <v>452</v>
      </c>
      <c r="B320">
        <v>305</v>
      </c>
      <c r="C320" s="2">
        <v>5</v>
      </c>
      <c r="D320" s="30" t="s">
        <v>1040</v>
      </c>
      <c r="E320">
        <v>1</v>
      </c>
      <c r="F320" s="2">
        <v>1</v>
      </c>
      <c r="G320" t="s">
        <v>901</v>
      </c>
      <c r="H320">
        <v>3</v>
      </c>
      <c r="I320" s="2">
        <v>1</v>
      </c>
      <c r="J320" t="s">
        <v>902</v>
      </c>
      <c r="K320">
        <v>1</v>
      </c>
      <c r="L320" s="2">
        <v>1</v>
      </c>
      <c r="M320" t="s">
        <v>903</v>
      </c>
      <c r="N320">
        <v>1</v>
      </c>
      <c r="O320" s="2">
        <v>8</v>
      </c>
      <c r="P320" t="str">
        <f t="shared" ref="P320:P330" si="87">V320</f>
        <v>T-112474_Standard</v>
      </c>
      <c r="Q320">
        <f t="shared" ref="Q320:Q330" si="88">X320</f>
        <v>2</v>
      </c>
      <c r="U320" t="s">
        <v>919</v>
      </c>
      <c r="V320" t="s">
        <v>920</v>
      </c>
      <c r="W320" s="12" t="s">
        <v>108</v>
      </c>
      <c r="X320" s="12">
        <v>2</v>
      </c>
      <c r="Y320" s="12" t="s">
        <v>602</v>
      </c>
      <c r="Z320" s="40">
        <v>8</v>
      </c>
      <c r="AA320" s="17" t="s">
        <v>131</v>
      </c>
      <c r="AB320" s="2">
        <f t="shared" si="75"/>
        <v>6</v>
      </c>
      <c r="AC320" s="40">
        <v>200</v>
      </c>
      <c r="AD320" s="40">
        <v>286</v>
      </c>
      <c r="AE320" s="33" t="s">
        <v>130</v>
      </c>
      <c r="AF320" s="8">
        <v>3.335</v>
      </c>
      <c r="AG320" s="8">
        <f t="shared" si="76"/>
        <v>20.009999999999998</v>
      </c>
      <c r="AH320" s="8">
        <f t="shared" si="77"/>
        <v>3.6608000000000001</v>
      </c>
      <c r="AI320" s="8">
        <f t="shared" si="78"/>
        <v>21.9648</v>
      </c>
      <c r="AJ320" s="8">
        <f t="shared" si="83"/>
        <v>1.0976911544227888</v>
      </c>
      <c r="AK320" s="8"/>
    </row>
    <row r="321" spans="1:43" x14ac:dyDescent="0.3">
      <c r="A321">
        <v>453</v>
      </c>
      <c r="B321">
        <v>306</v>
      </c>
      <c r="C321" s="2">
        <v>5</v>
      </c>
      <c r="D321" s="30" t="s">
        <v>1040</v>
      </c>
      <c r="E321">
        <v>1</v>
      </c>
      <c r="F321" s="2">
        <v>1</v>
      </c>
      <c r="G321" t="s">
        <v>901</v>
      </c>
      <c r="H321">
        <v>3</v>
      </c>
      <c r="I321" s="2">
        <v>1</v>
      </c>
      <c r="J321" t="s">
        <v>902</v>
      </c>
      <c r="K321">
        <v>1</v>
      </c>
      <c r="L321" s="2">
        <v>1</v>
      </c>
      <c r="M321" t="s">
        <v>903</v>
      </c>
      <c r="N321">
        <v>1</v>
      </c>
      <c r="O321" s="2">
        <v>9</v>
      </c>
      <c r="P321" t="str">
        <f t="shared" si="87"/>
        <v>T-112475_Standard</v>
      </c>
      <c r="Q321">
        <f t="shared" si="88"/>
        <v>2</v>
      </c>
      <c r="U321" t="s">
        <v>921</v>
      </c>
      <c r="V321" t="s">
        <v>922</v>
      </c>
      <c r="W321" s="12" t="s">
        <v>108</v>
      </c>
      <c r="X321" s="12">
        <v>2</v>
      </c>
      <c r="Y321" s="12" t="s">
        <v>602</v>
      </c>
      <c r="Z321" s="40">
        <v>8</v>
      </c>
      <c r="AA321" s="17" t="s">
        <v>131</v>
      </c>
      <c r="AB321" s="2">
        <f t="shared" si="75"/>
        <v>6</v>
      </c>
      <c r="AC321" s="40">
        <v>200</v>
      </c>
      <c r="AD321" s="40">
        <v>286</v>
      </c>
      <c r="AE321" s="33" t="s">
        <v>130</v>
      </c>
      <c r="AF321" s="8">
        <v>3.3540000000000001</v>
      </c>
      <c r="AG321" s="8">
        <f t="shared" si="76"/>
        <v>20.124000000000002</v>
      </c>
      <c r="AH321" s="8">
        <f t="shared" si="77"/>
        <v>3.6608000000000001</v>
      </c>
      <c r="AI321" s="8">
        <f t="shared" si="78"/>
        <v>21.9648</v>
      </c>
      <c r="AJ321" s="8">
        <f t="shared" si="83"/>
        <v>1.0914728682170542</v>
      </c>
      <c r="AK321" s="8"/>
      <c r="AL321" s="12"/>
      <c r="AQ321" s="12"/>
    </row>
    <row r="322" spans="1:43" x14ac:dyDescent="0.3">
      <c r="A322">
        <v>462</v>
      </c>
      <c r="B322">
        <v>307</v>
      </c>
      <c r="C322" s="2">
        <v>5</v>
      </c>
      <c r="D322" s="30" t="s">
        <v>1040</v>
      </c>
      <c r="E322">
        <v>1</v>
      </c>
      <c r="F322" s="2">
        <v>1</v>
      </c>
      <c r="G322" t="s">
        <v>901</v>
      </c>
      <c r="H322">
        <v>3</v>
      </c>
      <c r="I322" s="2">
        <v>1</v>
      </c>
      <c r="J322" t="s">
        <v>902</v>
      </c>
      <c r="K322">
        <v>1</v>
      </c>
      <c r="L322" s="2">
        <v>2</v>
      </c>
      <c r="M322" t="s">
        <v>927</v>
      </c>
      <c r="N322">
        <v>1</v>
      </c>
      <c r="O322" s="2">
        <v>7</v>
      </c>
      <c r="P322" t="str">
        <f t="shared" si="87"/>
        <v>T-112474_Standard</v>
      </c>
      <c r="Q322">
        <f t="shared" si="88"/>
        <v>2</v>
      </c>
      <c r="U322" t="s">
        <v>935</v>
      </c>
      <c r="V322" t="s">
        <v>920</v>
      </c>
      <c r="W322" s="12" t="s">
        <v>108</v>
      </c>
      <c r="X322" s="12">
        <v>2</v>
      </c>
      <c r="Y322" s="12" t="s">
        <v>602</v>
      </c>
      <c r="Z322" s="40">
        <v>8</v>
      </c>
      <c r="AA322" s="17" t="s">
        <v>131</v>
      </c>
      <c r="AB322" s="2">
        <f t="shared" si="75"/>
        <v>6</v>
      </c>
      <c r="AC322" s="40">
        <v>200</v>
      </c>
      <c r="AD322" s="40">
        <v>286</v>
      </c>
      <c r="AE322" s="33" t="s">
        <v>130</v>
      </c>
      <c r="AF322" s="8">
        <v>3.335</v>
      </c>
      <c r="AG322" s="8">
        <f t="shared" si="76"/>
        <v>20.009999999999998</v>
      </c>
      <c r="AH322" s="8">
        <f t="shared" si="77"/>
        <v>3.6608000000000001</v>
      </c>
      <c r="AI322" s="8">
        <f t="shared" si="78"/>
        <v>21.9648</v>
      </c>
      <c r="AJ322" s="8">
        <f t="shared" si="83"/>
        <v>1.0976911544227888</v>
      </c>
      <c r="AK322" s="8"/>
    </row>
    <row r="323" spans="1:43" x14ac:dyDescent="0.3">
      <c r="A323">
        <v>463</v>
      </c>
      <c r="B323">
        <v>308</v>
      </c>
      <c r="C323" s="2">
        <v>5</v>
      </c>
      <c r="D323" s="30" t="s">
        <v>1040</v>
      </c>
      <c r="E323">
        <v>1</v>
      </c>
      <c r="F323" s="2">
        <v>1</v>
      </c>
      <c r="G323" t="s">
        <v>901</v>
      </c>
      <c r="H323">
        <v>3</v>
      </c>
      <c r="I323" s="2">
        <v>1</v>
      </c>
      <c r="J323" t="s">
        <v>902</v>
      </c>
      <c r="K323">
        <v>1</v>
      </c>
      <c r="L323" s="2">
        <v>2</v>
      </c>
      <c r="M323" t="s">
        <v>927</v>
      </c>
      <c r="N323">
        <v>1</v>
      </c>
      <c r="O323" s="2">
        <v>8</v>
      </c>
      <c r="P323" t="str">
        <f t="shared" si="87"/>
        <v>T-112475_Standard</v>
      </c>
      <c r="Q323">
        <f t="shared" si="88"/>
        <v>2</v>
      </c>
      <c r="U323" t="s">
        <v>936</v>
      </c>
      <c r="V323" t="s">
        <v>922</v>
      </c>
      <c r="W323" s="12" t="s">
        <v>108</v>
      </c>
      <c r="X323" s="12">
        <v>2</v>
      </c>
      <c r="Y323" s="12" t="s">
        <v>602</v>
      </c>
      <c r="Z323" s="40">
        <v>8</v>
      </c>
      <c r="AA323" s="17" t="s">
        <v>131</v>
      </c>
      <c r="AB323" s="2">
        <f t="shared" si="75"/>
        <v>6</v>
      </c>
      <c r="AC323" s="40">
        <v>200</v>
      </c>
      <c r="AD323" s="40">
        <v>286</v>
      </c>
      <c r="AE323" s="33" t="s">
        <v>130</v>
      </c>
      <c r="AF323" s="8">
        <v>3.3540000000000001</v>
      </c>
      <c r="AG323" s="8">
        <f t="shared" si="76"/>
        <v>20.124000000000002</v>
      </c>
      <c r="AH323" s="8">
        <f t="shared" si="77"/>
        <v>3.6608000000000001</v>
      </c>
      <c r="AI323" s="8">
        <f t="shared" si="78"/>
        <v>21.9648</v>
      </c>
      <c r="AJ323" s="8">
        <f t="shared" si="83"/>
        <v>1.0914728682170542</v>
      </c>
      <c r="AK323" s="8"/>
      <c r="AQ323" s="12"/>
    </row>
    <row r="324" spans="1:43" x14ac:dyDescent="0.3">
      <c r="D324" s="30"/>
      <c r="W324" s="12"/>
      <c r="X324" s="12"/>
      <c r="Y324" s="12"/>
      <c r="AA324" s="17"/>
      <c r="AE324" s="33"/>
      <c r="AF324" s="8"/>
      <c r="AG324" s="8"/>
      <c r="AH324" s="8"/>
      <c r="AI324" s="8"/>
      <c r="AJ324" s="8"/>
      <c r="AK324" s="8"/>
      <c r="AQ324" s="12"/>
    </row>
    <row r="325" spans="1:43" x14ac:dyDescent="0.3">
      <c r="A325">
        <v>370</v>
      </c>
      <c r="B325">
        <v>309</v>
      </c>
      <c r="C325" s="2">
        <v>4</v>
      </c>
      <c r="D325" s="30" t="s">
        <v>894</v>
      </c>
      <c r="E325">
        <v>1</v>
      </c>
      <c r="F325" s="2">
        <v>3</v>
      </c>
      <c r="G325" t="s">
        <v>747</v>
      </c>
      <c r="H325">
        <v>3</v>
      </c>
      <c r="I325" s="2">
        <v>1</v>
      </c>
      <c r="J325" t="s">
        <v>748</v>
      </c>
      <c r="K325">
        <v>1</v>
      </c>
      <c r="L325" s="2">
        <v>2</v>
      </c>
      <c r="M325" t="s">
        <v>749</v>
      </c>
      <c r="N325">
        <v>2</v>
      </c>
      <c r="O325" s="2">
        <v>13</v>
      </c>
      <c r="P325" t="str">
        <f t="shared" si="87"/>
        <v>T-115233_L2</v>
      </c>
      <c r="Q325">
        <f t="shared" si="88"/>
        <v>6</v>
      </c>
      <c r="U325" s="30" t="s">
        <v>774</v>
      </c>
      <c r="V325" s="30" t="s">
        <v>775</v>
      </c>
      <c r="W325" s="1" t="s">
        <v>108</v>
      </c>
      <c r="X325" s="1">
        <v>6</v>
      </c>
      <c r="Y325" s="1" t="s">
        <v>597</v>
      </c>
      <c r="Z325" s="42">
        <v>10</v>
      </c>
      <c r="AA325" s="30" t="s">
        <v>131</v>
      </c>
      <c r="AB325" s="2">
        <f t="shared" ref="AB325:AB362" si="89">PRODUCT(E325,H325,K325,N325,Q325)</f>
        <v>36</v>
      </c>
      <c r="AC325" s="42">
        <v>33</v>
      </c>
      <c r="AD325" s="42">
        <v>59</v>
      </c>
      <c r="AE325" s="15" t="s">
        <v>130</v>
      </c>
      <c r="AF325" s="8">
        <v>0.104</v>
      </c>
      <c r="AG325" s="8">
        <f t="shared" ref="AG325:AG362" si="90">AF325*AB325</f>
        <v>3.7439999999999998</v>
      </c>
      <c r="AH325" s="8">
        <f t="shared" ref="AH325:AH362" si="91">Z325*AC325*AD325*8/1000000</f>
        <v>0.15576000000000001</v>
      </c>
      <c r="AI325" s="8">
        <f t="shared" ref="AI325:AI362" si="92">AH325*AB325</f>
        <v>5.6073599999999999</v>
      </c>
      <c r="AJ325" s="8">
        <f t="shared" si="83"/>
        <v>1.4976923076923077</v>
      </c>
      <c r="AK325" s="8"/>
    </row>
    <row r="326" spans="1:43" x14ac:dyDescent="0.3">
      <c r="A326">
        <v>382</v>
      </c>
      <c r="B326">
        <v>310</v>
      </c>
      <c r="C326" s="2">
        <v>4</v>
      </c>
      <c r="D326" s="30" t="s">
        <v>894</v>
      </c>
      <c r="E326">
        <v>1</v>
      </c>
      <c r="F326" s="2">
        <v>3</v>
      </c>
      <c r="G326" t="s">
        <v>747</v>
      </c>
      <c r="H326">
        <v>3</v>
      </c>
      <c r="I326" s="2">
        <v>1</v>
      </c>
      <c r="J326" t="s">
        <v>748</v>
      </c>
      <c r="K326">
        <v>1</v>
      </c>
      <c r="L326" s="2">
        <v>3</v>
      </c>
      <c r="M326" t="s">
        <v>776</v>
      </c>
      <c r="N326">
        <v>1</v>
      </c>
      <c r="O326" s="2">
        <v>12</v>
      </c>
      <c r="P326" t="str">
        <f t="shared" si="87"/>
        <v>T-115233_L4</v>
      </c>
      <c r="Q326">
        <f t="shared" si="88"/>
        <v>4</v>
      </c>
      <c r="U326" s="30" t="s">
        <v>799</v>
      </c>
      <c r="V326" s="30" t="s">
        <v>800</v>
      </c>
      <c r="W326" s="1" t="s">
        <v>108</v>
      </c>
      <c r="X326" s="1">
        <v>4</v>
      </c>
      <c r="Y326" s="1" t="s">
        <v>597</v>
      </c>
      <c r="Z326" s="42">
        <v>10</v>
      </c>
      <c r="AA326" s="30" t="s">
        <v>131</v>
      </c>
      <c r="AB326" s="2">
        <f t="shared" si="89"/>
        <v>12</v>
      </c>
      <c r="AC326" s="42">
        <v>43</v>
      </c>
      <c r="AD326" s="42">
        <v>68</v>
      </c>
      <c r="AE326" s="15" t="s">
        <v>130</v>
      </c>
      <c r="AF326" s="8">
        <v>0.14199999999999999</v>
      </c>
      <c r="AG326" s="8">
        <f t="shared" si="90"/>
        <v>1.7039999999999997</v>
      </c>
      <c r="AH326" s="8">
        <f t="shared" si="91"/>
        <v>0.23391999999999999</v>
      </c>
      <c r="AI326" s="8">
        <f t="shared" si="92"/>
        <v>2.8070399999999998</v>
      </c>
      <c r="AJ326" s="8">
        <f t="shared" si="83"/>
        <v>1.647323943661972</v>
      </c>
      <c r="AK326" s="8"/>
    </row>
    <row r="327" spans="1:43" x14ac:dyDescent="0.3">
      <c r="A327">
        <v>394</v>
      </c>
      <c r="B327">
        <v>311</v>
      </c>
      <c r="C327" s="2">
        <v>4</v>
      </c>
      <c r="D327" s="30" t="s">
        <v>894</v>
      </c>
      <c r="E327">
        <v>1</v>
      </c>
      <c r="F327" s="2">
        <v>3</v>
      </c>
      <c r="G327" t="s">
        <v>747</v>
      </c>
      <c r="H327">
        <v>3</v>
      </c>
      <c r="I327" s="2">
        <v>1</v>
      </c>
      <c r="J327" t="s">
        <v>748</v>
      </c>
      <c r="K327">
        <v>1</v>
      </c>
      <c r="L327" s="2">
        <v>4</v>
      </c>
      <c r="M327" t="s">
        <v>801</v>
      </c>
      <c r="N327">
        <v>1</v>
      </c>
      <c r="O327" s="2">
        <v>12</v>
      </c>
      <c r="P327" t="str">
        <f t="shared" si="87"/>
        <v>T-115233_L4</v>
      </c>
      <c r="Q327">
        <f t="shared" si="88"/>
        <v>4</v>
      </c>
      <c r="U327" s="30" t="s">
        <v>814</v>
      </c>
      <c r="V327" s="30" t="s">
        <v>800</v>
      </c>
      <c r="W327" s="1" t="s">
        <v>108</v>
      </c>
      <c r="X327" s="1">
        <v>4</v>
      </c>
      <c r="Y327" s="1" t="s">
        <v>597</v>
      </c>
      <c r="Z327" s="42">
        <v>10</v>
      </c>
      <c r="AA327" s="30" t="s">
        <v>131</v>
      </c>
      <c r="AB327" s="2">
        <f t="shared" si="89"/>
        <v>12</v>
      </c>
      <c r="AC327" s="42">
        <v>43</v>
      </c>
      <c r="AD327" s="42">
        <v>68</v>
      </c>
      <c r="AE327" s="15" t="s">
        <v>130</v>
      </c>
      <c r="AF327" s="8">
        <v>0.14199999999999999</v>
      </c>
      <c r="AG327" s="8">
        <f t="shared" si="90"/>
        <v>1.7039999999999997</v>
      </c>
      <c r="AH327" s="8">
        <f t="shared" si="91"/>
        <v>0.23391999999999999</v>
      </c>
      <c r="AI327" s="8">
        <f t="shared" si="92"/>
        <v>2.8070399999999998</v>
      </c>
      <c r="AJ327" s="8">
        <f t="shared" si="83"/>
        <v>1.647323943661972</v>
      </c>
      <c r="AK327" s="8"/>
    </row>
    <row r="328" spans="1:43" x14ac:dyDescent="0.3">
      <c r="A328">
        <v>381</v>
      </c>
      <c r="B328">
        <v>312</v>
      </c>
      <c r="C328" s="2">
        <v>4</v>
      </c>
      <c r="D328" s="30" t="s">
        <v>894</v>
      </c>
      <c r="E328">
        <v>1</v>
      </c>
      <c r="F328" s="2">
        <v>3</v>
      </c>
      <c r="G328" t="s">
        <v>747</v>
      </c>
      <c r="H328">
        <v>3</v>
      </c>
      <c r="I328" s="2">
        <v>1</v>
      </c>
      <c r="J328" t="s">
        <v>748</v>
      </c>
      <c r="K328">
        <v>1</v>
      </c>
      <c r="L328" s="2">
        <v>3</v>
      </c>
      <c r="M328" t="s">
        <v>776</v>
      </c>
      <c r="N328">
        <v>1</v>
      </c>
      <c r="O328" s="2">
        <v>11</v>
      </c>
      <c r="P328" t="str">
        <f t="shared" si="87"/>
        <v>T-115233_L3</v>
      </c>
      <c r="Q328">
        <f t="shared" si="88"/>
        <v>2</v>
      </c>
      <c r="U328" s="30" t="s">
        <v>797</v>
      </c>
      <c r="V328" s="30" t="s">
        <v>798</v>
      </c>
      <c r="W328" s="1" t="s">
        <v>108</v>
      </c>
      <c r="X328" s="1">
        <v>2</v>
      </c>
      <c r="Y328" s="1" t="s">
        <v>597</v>
      </c>
      <c r="Z328" s="42">
        <v>10</v>
      </c>
      <c r="AA328" s="1" t="s">
        <v>131</v>
      </c>
      <c r="AB328" s="2">
        <f t="shared" si="89"/>
        <v>6</v>
      </c>
      <c r="AC328" s="42">
        <v>50</v>
      </c>
      <c r="AD328" s="42">
        <v>150</v>
      </c>
      <c r="AE328" s="15" t="s">
        <v>130</v>
      </c>
      <c r="AF328" s="8">
        <v>0.6</v>
      </c>
      <c r="AG328" s="8">
        <f t="shared" si="90"/>
        <v>3.5999999999999996</v>
      </c>
      <c r="AH328" s="8">
        <f t="shared" si="91"/>
        <v>0.6</v>
      </c>
      <c r="AI328" s="8">
        <f t="shared" si="92"/>
        <v>3.5999999999999996</v>
      </c>
      <c r="AJ328" s="8">
        <f t="shared" si="83"/>
        <v>1</v>
      </c>
      <c r="AK328" s="8"/>
      <c r="AQ328" s="12"/>
    </row>
    <row r="329" spans="1:43" x14ac:dyDescent="0.3">
      <c r="A329">
        <v>393</v>
      </c>
      <c r="B329">
        <v>313</v>
      </c>
      <c r="C329" s="2">
        <v>4</v>
      </c>
      <c r="D329" s="30" t="s">
        <v>894</v>
      </c>
      <c r="E329">
        <v>1</v>
      </c>
      <c r="F329" s="2">
        <v>3</v>
      </c>
      <c r="G329" t="s">
        <v>747</v>
      </c>
      <c r="H329">
        <v>3</v>
      </c>
      <c r="I329" s="2">
        <v>1</v>
      </c>
      <c r="J329" t="s">
        <v>748</v>
      </c>
      <c r="K329">
        <v>1</v>
      </c>
      <c r="L329" s="2">
        <v>4</v>
      </c>
      <c r="M329" t="s">
        <v>801</v>
      </c>
      <c r="N329">
        <v>1</v>
      </c>
      <c r="O329" s="2">
        <v>11</v>
      </c>
      <c r="P329" t="str">
        <f t="shared" si="87"/>
        <v>T-115233_L3</v>
      </c>
      <c r="Q329">
        <f t="shared" si="88"/>
        <v>2</v>
      </c>
      <c r="U329" s="30" t="s">
        <v>813</v>
      </c>
      <c r="V329" s="30" t="s">
        <v>798</v>
      </c>
      <c r="W329" s="1" t="s">
        <v>108</v>
      </c>
      <c r="X329" s="1">
        <v>2</v>
      </c>
      <c r="Y329" s="1" t="s">
        <v>597</v>
      </c>
      <c r="Z329" s="42">
        <v>10</v>
      </c>
      <c r="AA329" s="30" t="s">
        <v>131</v>
      </c>
      <c r="AB329" s="2">
        <f t="shared" si="89"/>
        <v>6</v>
      </c>
      <c r="AC329" s="42">
        <v>50</v>
      </c>
      <c r="AD329" s="42">
        <v>150</v>
      </c>
      <c r="AE329" s="15" t="s">
        <v>130</v>
      </c>
      <c r="AF329" s="8">
        <v>0.6</v>
      </c>
      <c r="AG329" s="8">
        <f t="shared" si="90"/>
        <v>3.5999999999999996</v>
      </c>
      <c r="AH329" s="8">
        <f t="shared" si="91"/>
        <v>0.6</v>
      </c>
      <c r="AI329" s="8">
        <f t="shared" si="92"/>
        <v>3.5999999999999996</v>
      </c>
      <c r="AJ329" s="8">
        <f t="shared" si="83"/>
        <v>1</v>
      </c>
      <c r="AK329" s="8"/>
      <c r="AQ329" s="12"/>
    </row>
    <row r="330" spans="1:43" x14ac:dyDescent="0.3">
      <c r="A330">
        <v>369</v>
      </c>
      <c r="B330">
        <v>314</v>
      </c>
      <c r="C330" s="2">
        <v>4</v>
      </c>
      <c r="D330" s="30" t="s">
        <v>894</v>
      </c>
      <c r="E330">
        <v>1</v>
      </c>
      <c r="F330" s="2">
        <v>3</v>
      </c>
      <c r="G330" t="s">
        <v>747</v>
      </c>
      <c r="H330">
        <v>3</v>
      </c>
      <c r="I330" s="2">
        <v>1</v>
      </c>
      <c r="J330" t="s">
        <v>748</v>
      </c>
      <c r="K330">
        <v>1</v>
      </c>
      <c r="L330" s="2">
        <v>2</v>
      </c>
      <c r="M330" t="s">
        <v>749</v>
      </c>
      <c r="N330">
        <v>2</v>
      </c>
      <c r="O330" s="2">
        <v>12</v>
      </c>
      <c r="P330" t="str">
        <f t="shared" si="87"/>
        <v>T-115233_L1</v>
      </c>
      <c r="Q330">
        <f t="shared" si="88"/>
        <v>2</v>
      </c>
      <c r="U330" s="30" t="s">
        <v>772</v>
      </c>
      <c r="V330" s="30" t="s">
        <v>773</v>
      </c>
      <c r="W330" s="1" t="s">
        <v>108</v>
      </c>
      <c r="X330" s="1">
        <v>2</v>
      </c>
      <c r="Y330" s="1" t="s">
        <v>597</v>
      </c>
      <c r="Z330" s="42">
        <v>10</v>
      </c>
      <c r="AA330" s="1" t="s">
        <v>131</v>
      </c>
      <c r="AB330" s="2">
        <f t="shared" si="89"/>
        <v>12</v>
      </c>
      <c r="AC330" s="42">
        <v>50</v>
      </c>
      <c r="AD330" s="42">
        <v>375</v>
      </c>
      <c r="AE330" s="15" t="s">
        <v>130</v>
      </c>
      <c r="AF330" s="8">
        <v>1.5</v>
      </c>
      <c r="AG330" s="8">
        <f t="shared" si="90"/>
        <v>18</v>
      </c>
      <c r="AH330" s="8">
        <f t="shared" si="91"/>
        <v>1.5</v>
      </c>
      <c r="AI330" s="8">
        <f t="shared" si="92"/>
        <v>18</v>
      </c>
      <c r="AJ330" s="8">
        <f t="shared" si="83"/>
        <v>1</v>
      </c>
      <c r="AK330" s="8"/>
    </row>
    <row r="331" spans="1:43" x14ac:dyDescent="0.3">
      <c r="A331">
        <v>196</v>
      </c>
      <c r="B331">
        <v>315</v>
      </c>
      <c r="C331" s="2">
        <v>3</v>
      </c>
      <c r="D331" s="30" t="s">
        <v>613</v>
      </c>
      <c r="E331">
        <v>1</v>
      </c>
      <c r="F331" s="2" t="s">
        <v>378</v>
      </c>
      <c r="G331" t="s">
        <v>379</v>
      </c>
      <c r="H331">
        <v>6</v>
      </c>
      <c r="I331" s="2">
        <v>3</v>
      </c>
      <c r="J331" t="str">
        <f>V331</f>
        <v>T-113619_Standard</v>
      </c>
      <c r="K331">
        <f>X331</f>
        <v>3</v>
      </c>
      <c r="U331" t="s">
        <v>384</v>
      </c>
      <c r="V331" t="s">
        <v>385</v>
      </c>
      <c r="W331" s="1" t="s">
        <v>108</v>
      </c>
      <c r="X331" s="1">
        <v>3</v>
      </c>
      <c r="Y331" s="1" t="s">
        <v>597</v>
      </c>
      <c r="Z331" s="40">
        <v>10</v>
      </c>
      <c r="AA331" s="1" t="s">
        <v>131</v>
      </c>
      <c r="AB331" s="2">
        <f t="shared" si="89"/>
        <v>18</v>
      </c>
      <c r="AC331" s="40">
        <v>55</v>
      </c>
      <c r="AD331" s="40">
        <v>120</v>
      </c>
      <c r="AE331" s="15" t="s">
        <v>130</v>
      </c>
      <c r="AF331" s="8">
        <v>0.47799999999999998</v>
      </c>
      <c r="AG331" s="8">
        <f t="shared" si="90"/>
        <v>8.6039999999999992</v>
      </c>
      <c r="AH331" s="8">
        <f t="shared" si="91"/>
        <v>0.52800000000000002</v>
      </c>
      <c r="AI331" s="8">
        <f t="shared" si="92"/>
        <v>9.5040000000000013</v>
      </c>
      <c r="AJ331" s="8">
        <f t="shared" si="83"/>
        <v>1.1046025104602513</v>
      </c>
      <c r="AK331" s="8"/>
    </row>
    <row r="332" spans="1:43" x14ac:dyDescent="0.3">
      <c r="A332">
        <v>344</v>
      </c>
      <c r="B332">
        <v>316</v>
      </c>
      <c r="C332" s="2">
        <v>4</v>
      </c>
      <c r="D332" s="30" t="s">
        <v>894</v>
      </c>
      <c r="E332">
        <v>1</v>
      </c>
      <c r="F332" s="2">
        <v>1</v>
      </c>
      <c r="G332" t="s">
        <v>679</v>
      </c>
      <c r="H332">
        <v>1</v>
      </c>
      <c r="I332" s="2">
        <v>2</v>
      </c>
      <c r="J332" t="s">
        <v>706</v>
      </c>
      <c r="K332">
        <v>2</v>
      </c>
      <c r="L332" s="2">
        <v>10</v>
      </c>
      <c r="M332" t="str">
        <f>V332</f>
        <v>T-114975_Standard</v>
      </c>
      <c r="N332">
        <f>X332</f>
        <v>2</v>
      </c>
      <c r="U332" s="30" t="s">
        <v>14</v>
      </c>
      <c r="V332" s="30" t="s">
        <v>727</v>
      </c>
      <c r="W332" s="1" t="s">
        <v>108</v>
      </c>
      <c r="X332" s="1">
        <v>2</v>
      </c>
      <c r="Y332" s="1" t="s">
        <v>597</v>
      </c>
      <c r="Z332" s="42">
        <v>10</v>
      </c>
      <c r="AA332" s="30" t="s">
        <v>131</v>
      </c>
      <c r="AB332" s="2">
        <f t="shared" si="89"/>
        <v>4</v>
      </c>
      <c r="AC332" s="42">
        <v>57</v>
      </c>
      <c r="AD332" s="42">
        <v>180</v>
      </c>
      <c r="AE332" s="15" t="s">
        <v>130</v>
      </c>
      <c r="AF332" s="8">
        <v>0.82099999999999995</v>
      </c>
      <c r="AG332" s="8">
        <f t="shared" si="90"/>
        <v>3.2839999999999998</v>
      </c>
      <c r="AH332" s="8">
        <f t="shared" si="91"/>
        <v>0.82079999999999997</v>
      </c>
      <c r="AI332" s="8">
        <f t="shared" si="92"/>
        <v>3.2831999999999999</v>
      </c>
      <c r="AJ332" s="8">
        <f t="shared" si="83"/>
        <v>0.99975639464068211</v>
      </c>
      <c r="AK332" s="8"/>
    </row>
    <row r="333" spans="1:43" x14ac:dyDescent="0.3">
      <c r="A333">
        <v>159</v>
      </c>
      <c r="B333">
        <v>317</v>
      </c>
      <c r="C333" s="2">
        <v>2</v>
      </c>
      <c r="D333" s="30" t="s">
        <v>320</v>
      </c>
      <c r="E333">
        <v>1</v>
      </c>
      <c r="F333" s="2">
        <v>12</v>
      </c>
      <c r="G333" t="s">
        <v>270</v>
      </c>
      <c r="H333">
        <v>1</v>
      </c>
      <c r="I333" s="2">
        <v>8</v>
      </c>
      <c r="J333" t="str">
        <f>V333</f>
        <v>T-113499_Standard</v>
      </c>
      <c r="K333">
        <f>X333</f>
        <v>2</v>
      </c>
      <c r="L333"/>
      <c r="U333" s="30" t="s">
        <v>310</v>
      </c>
      <c r="V333" s="30" t="s">
        <v>311</v>
      </c>
      <c r="W333" s="1" t="s">
        <v>108</v>
      </c>
      <c r="X333" s="1">
        <v>2</v>
      </c>
      <c r="Y333" s="1"/>
      <c r="Z333" s="40">
        <v>10</v>
      </c>
      <c r="AA333" s="30" t="s">
        <v>131</v>
      </c>
      <c r="AB333" s="2">
        <f t="shared" si="89"/>
        <v>2</v>
      </c>
      <c r="AC333" s="40">
        <v>80</v>
      </c>
      <c r="AD333" s="42">
        <v>1800</v>
      </c>
      <c r="AE333" s="15" t="s">
        <v>130</v>
      </c>
      <c r="AF333" s="8">
        <v>11.52</v>
      </c>
      <c r="AG333" s="8">
        <f t="shared" si="90"/>
        <v>23.04</v>
      </c>
      <c r="AH333" s="8">
        <f t="shared" si="91"/>
        <v>11.52</v>
      </c>
      <c r="AI333" s="8">
        <f t="shared" si="92"/>
        <v>23.04</v>
      </c>
      <c r="AJ333" s="8">
        <f t="shared" si="83"/>
        <v>1</v>
      </c>
      <c r="AK333" s="8"/>
    </row>
    <row r="334" spans="1:43" x14ac:dyDescent="0.3">
      <c r="A334">
        <v>447</v>
      </c>
      <c r="B334">
        <v>318</v>
      </c>
      <c r="C334" s="2">
        <v>5</v>
      </c>
      <c r="D334" s="30" t="s">
        <v>1040</v>
      </c>
      <c r="E334">
        <v>1</v>
      </c>
      <c r="F334" s="2">
        <v>1</v>
      </c>
      <c r="G334" t="s">
        <v>901</v>
      </c>
      <c r="H334">
        <v>3</v>
      </c>
      <c r="I334" s="2">
        <v>1</v>
      </c>
      <c r="J334" t="s">
        <v>902</v>
      </c>
      <c r="K334">
        <v>1</v>
      </c>
      <c r="L334" s="2">
        <v>1</v>
      </c>
      <c r="M334" t="s">
        <v>903</v>
      </c>
      <c r="N334">
        <v>1</v>
      </c>
      <c r="O334" s="2">
        <v>3</v>
      </c>
      <c r="P334" t="str">
        <f>V334</f>
        <v>T-112542_Standard</v>
      </c>
      <c r="Q334">
        <f>X334</f>
        <v>6</v>
      </c>
      <c r="U334" t="s">
        <v>908</v>
      </c>
      <c r="V334" t="s">
        <v>909</v>
      </c>
      <c r="W334" s="12" t="s">
        <v>108</v>
      </c>
      <c r="X334" s="12">
        <v>6</v>
      </c>
      <c r="Y334" s="12" t="s">
        <v>597</v>
      </c>
      <c r="Z334" s="40">
        <v>10</v>
      </c>
      <c r="AA334" s="17" t="s">
        <v>131</v>
      </c>
      <c r="AB334" s="2">
        <f t="shared" si="89"/>
        <v>18</v>
      </c>
      <c r="AC334" s="40">
        <v>89</v>
      </c>
      <c r="AD334" s="40">
        <v>177</v>
      </c>
      <c r="AE334" s="33" t="s">
        <v>130</v>
      </c>
      <c r="AF334" s="8">
        <v>1.2490000000000001</v>
      </c>
      <c r="AG334" s="8">
        <f t="shared" si="90"/>
        <v>22.482000000000003</v>
      </c>
      <c r="AH334" s="8">
        <f t="shared" si="91"/>
        <v>1.26024</v>
      </c>
      <c r="AI334" s="8">
        <f t="shared" si="92"/>
        <v>22.68432</v>
      </c>
      <c r="AJ334" s="8">
        <f t="shared" si="83"/>
        <v>1.0089991993594873</v>
      </c>
      <c r="AK334" s="8"/>
    </row>
    <row r="335" spans="1:43" x14ac:dyDescent="0.3">
      <c r="A335">
        <v>458</v>
      </c>
      <c r="B335">
        <v>319</v>
      </c>
      <c r="C335" s="2">
        <v>5</v>
      </c>
      <c r="D335" s="30" t="s">
        <v>1040</v>
      </c>
      <c r="E335">
        <v>1</v>
      </c>
      <c r="F335" s="2">
        <v>1</v>
      </c>
      <c r="G335" t="s">
        <v>901</v>
      </c>
      <c r="H335">
        <v>3</v>
      </c>
      <c r="I335" s="2">
        <v>1</v>
      </c>
      <c r="J335" t="s">
        <v>902</v>
      </c>
      <c r="K335">
        <v>1</v>
      </c>
      <c r="L335" s="2">
        <v>2</v>
      </c>
      <c r="M335" t="s">
        <v>927</v>
      </c>
      <c r="N335">
        <v>1</v>
      </c>
      <c r="O335" s="2">
        <v>3</v>
      </c>
      <c r="P335" t="str">
        <f>V335</f>
        <v>T-112542_Standard</v>
      </c>
      <c r="Q335">
        <f>X335</f>
        <v>6</v>
      </c>
      <c r="U335" t="s">
        <v>931</v>
      </c>
      <c r="V335" t="s">
        <v>909</v>
      </c>
      <c r="W335" s="12" t="s">
        <v>108</v>
      </c>
      <c r="X335" s="12">
        <v>6</v>
      </c>
      <c r="Y335" s="12" t="s">
        <v>597</v>
      </c>
      <c r="Z335" s="40">
        <v>10</v>
      </c>
      <c r="AA335" s="17" t="s">
        <v>131</v>
      </c>
      <c r="AB335" s="2">
        <f t="shared" si="89"/>
        <v>18</v>
      </c>
      <c r="AC335" s="40">
        <v>89</v>
      </c>
      <c r="AD335" s="40">
        <v>177</v>
      </c>
      <c r="AE335" s="33" t="s">
        <v>130</v>
      </c>
      <c r="AF335" s="8">
        <v>1.2490000000000001</v>
      </c>
      <c r="AG335" s="8">
        <f t="shared" si="90"/>
        <v>22.482000000000003</v>
      </c>
      <c r="AH335" s="8">
        <f t="shared" si="91"/>
        <v>1.26024</v>
      </c>
      <c r="AI335" s="8">
        <f t="shared" si="92"/>
        <v>22.68432</v>
      </c>
      <c r="AJ335" s="8">
        <f t="shared" si="83"/>
        <v>1.0089991993594873</v>
      </c>
      <c r="AK335" s="8"/>
    </row>
    <row r="336" spans="1:43" x14ac:dyDescent="0.3">
      <c r="A336">
        <v>215</v>
      </c>
      <c r="B336">
        <v>320</v>
      </c>
      <c r="C336" s="2">
        <v>3</v>
      </c>
      <c r="D336" s="30" t="s">
        <v>613</v>
      </c>
      <c r="E336">
        <v>1</v>
      </c>
      <c r="F336" s="2" t="s">
        <v>412</v>
      </c>
      <c r="G336" t="s">
        <v>413</v>
      </c>
      <c r="H336">
        <v>2</v>
      </c>
      <c r="I336" s="2">
        <v>7</v>
      </c>
      <c r="J336" t="str">
        <f>V336</f>
        <v>T-113607_2</v>
      </c>
      <c r="K336">
        <f>X336</f>
        <v>4</v>
      </c>
      <c r="U336" t="s">
        <v>422</v>
      </c>
      <c r="V336" t="s">
        <v>423</v>
      </c>
      <c r="W336" s="1" t="s">
        <v>108</v>
      </c>
      <c r="X336" s="1">
        <v>4</v>
      </c>
      <c r="Y336" s="1" t="s">
        <v>597</v>
      </c>
      <c r="Z336" s="40">
        <v>10</v>
      </c>
      <c r="AA336" s="30" t="s">
        <v>131</v>
      </c>
      <c r="AB336" s="2">
        <f t="shared" si="89"/>
        <v>8</v>
      </c>
      <c r="AC336" s="40">
        <v>100</v>
      </c>
      <c r="AD336" s="40">
        <v>100</v>
      </c>
      <c r="AE336" s="15" t="s">
        <v>130</v>
      </c>
      <c r="AF336" s="8">
        <v>0.68700000000000006</v>
      </c>
      <c r="AG336" s="8">
        <f t="shared" si="90"/>
        <v>5.4960000000000004</v>
      </c>
      <c r="AH336" s="8">
        <f t="shared" si="91"/>
        <v>0.8</v>
      </c>
      <c r="AI336" s="8">
        <f t="shared" si="92"/>
        <v>6.4</v>
      </c>
      <c r="AJ336" s="8">
        <f t="shared" si="83"/>
        <v>1.1644832605531295</v>
      </c>
      <c r="AK336" s="8"/>
    </row>
    <row r="337" spans="1:43" x14ac:dyDescent="0.3">
      <c r="A337">
        <v>203</v>
      </c>
      <c r="B337">
        <v>321</v>
      </c>
      <c r="C337" s="2">
        <v>3</v>
      </c>
      <c r="D337" s="30" t="s">
        <v>613</v>
      </c>
      <c r="E337">
        <v>1</v>
      </c>
      <c r="F337" s="2" t="s">
        <v>386</v>
      </c>
      <c r="G337" t="s">
        <v>387</v>
      </c>
      <c r="H337">
        <v>2</v>
      </c>
      <c r="I337" s="2">
        <v>7</v>
      </c>
      <c r="J337" t="str">
        <f>V337</f>
        <v>T-113607_Standard</v>
      </c>
      <c r="K337">
        <f>X337</f>
        <v>4</v>
      </c>
      <c r="U337" t="s">
        <v>400</v>
      </c>
      <c r="V337" t="s">
        <v>401</v>
      </c>
      <c r="W337" s="1" t="s">
        <v>108</v>
      </c>
      <c r="X337" s="1">
        <v>4</v>
      </c>
      <c r="Y337" s="1" t="s">
        <v>597</v>
      </c>
      <c r="Z337" s="40">
        <v>10</v>
      </c>
      <c r="AA337" s="30" t="s">
        <v>131</v>
      </c>
      <c r="AB337" s="2">
        <f t="shared" si="89"/>
        <v>8</v>
      </c>
      <c r="AC337" s="40">
        <v>100</v>
      </c>
      <c r="AD337" s="40">
        <v>150</v>
      </c>
      <c r="AE337" s="15" t="s">
        <v>130</v>
      </c>
      <c r="AF337" s="8">
        <v>1.087</v>
      </c>
      <c r="AG337" s="8">
        <f t="shared" si="90"/>
        <v>8.6959999999999997</v>
      </c>
      <c r="AH337" s="8">
        <f t="shared" si="91"/>
        <v>1.2</v>
      </c>
      <c r="AI337" s="8">
        <f t="shared" si="92"/>
        <v>9.6</v>
      </c>
      <c r="AJ337" s="8">
        <f t="shared" si="83"/>
        <v>1.1039558417663293</v>
      </c>
      <c r="AK337" s="8"/>
    </row>
    <row r="338" spans="1:43" x14ac:dyDescent="0.3">
      <c r="A338">
        <v>465</v>
      </c>
      <c r="B338">
        <v>322</v>
      </c>
      <c r="C338" s="2">
        <v>5</v>
      </c>
      <c r="D338" s="30" t="s">
        <v>1040</v>
      </c>
      <c r="E338">
        <v>1</v>
      </c>
      <c r="F338" s="2">
        <v>1</v>
      </c>
      <c r="G338" t="s">
        <v>901</v>
      </c>
      <c r="H338">
        <v>3</v>
      </c>
      <c r="I338" s="2">
        <v>1</v>
      </c>
      <c r="J338" t="s">
        <v>902</v>
      </c>
      <c r="K338">
        <v>1</v>
      </c>
      <c r="L338" s="2">
        <v>2</v>
      </c>
      <c r="M338" t="s">
        <v>927</v>
      </c>
      <c r="N338">
        <v>1</v>
      </c>
      <c r="O338" s="2">
        <v>10</v>
      </c>
      <c r="P338" t="str">
        <f>V338</f>
        <v>T-112477_Standard</v>
      </c>
      <c r="Q338">
        <f>X338</f>
        <v>5</v>
      </c>
      <c r="U338" s="12" t="s">
        <v>939</v>
      </c>
      <c r="V338" s="12" t="s">
        <v>940</v>
      </c>
      <c r="W338" s="12" t="s">
        <v>108</v>
      </c>
      <c r="X338" s="12">
        <v>5</v>
      </c>
      <c r="Y338" s="12" t="s">
        <v>597</v>
      </c>
      <c r="Z338" s="37">
        <v>10</v>
      </c>
      <c r="AA338" s="17" t="s">
        <v>131</v>
      </c>
      <c r="AB338" s="2">
        <f t="shared" si="89"/>
        <v>15</v>
      </c>
      <c r="AC338" s="37">
        <v>100</v>
      </c>
      <c r="AD338" s="37">
        <v>230</v>
      </c>
      <c r="AE338" s="33" t="s">
        <v>130</v>
      </c>
      <c r="AF338" s="8">
        <v>1.8080000000000001</v>
      </c>
      <c r="AG338" s="8">
        <f t="shared" si="90"/>
        <v>27.12</v>
      </c>
      <c r="AH338" s="8">
        <f t="shared" si="91"/>
        <v>1.84</v>
      </c>
      <c r="AI338" s="8">
        <f t="shared" si="92"/>
        <v>27.6</v>
      </c>
      <c r="AJ338" s="8">
        <f t="shared" si="83"/>
        <v>1.0176991150442478</v>
      </c>
      <c r="AK338" s="8"/>
      <c r="AN338" s="12"/>
      <c r="AQ338" s="12"/>
    </row>
    <row r="339" spans="1:43" x14ac:dyDescent="0.3">
      <c r="A339">
        <v>466</v>
      </c>
      <c r="B339">
        <v>323</v>
      </c>
      <c r="C339" s="2">
        <v>5</v>
      </c>
      <c r="D339" s="30" t="s">
        <v>1040</v>
      </c>
      <c r="E339">
        <v>1</v>
      </c>
      <c r="F339" s="2">
        <v>1</v>
      </c>
      <c r="G339" t="s">
        <v>901</v>
      </c>
      <c r="H339">
        <v>3</v>
      </c>
      <c r="I339" s="2">
        <v>1</v>
      </c>
      <c r="J339" t="s">
        <v>902</v>
      </c>
      <c r="K339">
        <v>1</v>
      </c>
      <c r="L339" s="2">
        <v>2</v>
      </c>
      <c r="M339" t="s">
        <v>927</v>
      </c>
      <c r="N339">
        <v>1</v>
      </c>
      <c r="O339" s="2">
        <v>11</v>
      </c>
      <c r="P339" t="str">
        <f>V339</f>
        <v>T-112481_Standard</v>
      </c>
      <c r="Q339">
        <f>X339</f>
        <v>1</v>
      </c>
      <c r="U339" s="12" t="s">
        <v>941</v>
      </c>
      <c r="V339" s="12" t="s">
        <v>942</v>
      </c>
      <c r="W339" s="12" t="s">
        <v>108</v>
      </c>
      <c r="X339" s="12">
        <v>1</v>
      </c>
      <c r="Y339" s="12" t="s">
        <v>597</v>
      </c>
      <c r="Z339" s="37">
        <v>10</v>
      </c>
      <c r="AA339" s="17" t="s">
        <v>131</v>
      </c>
      <c r="AB339" s="2">
        <f t="shared" si="89"/>
        <v>3</v>
      </c>
      <c r="AC339" s="37">
        <v>100</v>
      </c>
      <c r="AD339" s="37">
        <v>4390</v>
      </c>
      <c r="AE339" s="33" t="s">
        <v>130</v>
      </c>
      <c r="AF339" s="8">
        <v>34.847999999999999</v>
      </c>
      <c r="AG339" s="8">
        <f t="shared" si="90"/>
        <v>104.544</v>
      </c>
      <c r="AH339" s="8">
        <f t="shared" si="91"/>
        <v>35.119999999999997</v>
      </c>
      <c r="AI339" s="8">
        <f t="shared" si="92"/>
        <v>105.35999999999999</v>
      </c>
      <c r="AJ339" s="8">
        <f t="shared" si="83"/>
        <v>1.007805325987144</v>
      </c>
      <c r="AK339" s="8"/>
    </row>
    <row r="340" spans="1:43" x14ac:dyDescent="0.3">
      <c r="A340">
        <v>329</v>
      </c>
      <c r="B340">
        <v>324</v>
      </c>
      <c r="C340" s="2">
        <v>4</v>
      </c>
      <c r="D340" s="30" t="s">
        <v>894</v>
      </c>
      <c r="E340">
        <v>1</v>
      </c>
      <c r="F340" s="2">
        <v>1</v>
      </c>
      <c r="G340" t="s">
        <v>679</v>
      </c>
      <c r="H340">
        <v>1</v>
      </c>
      <c r="I340" s="2">
        <v>1</v>
      </c>
      <c r="J340" t="s">
        <v>680</v>
      </c>
      <c r="K340">
        <v>2</v>
      </c>
      <c r="L340" s="2">
        <v>9</v>
      </c>
      <c r="M340" t="str">
        <f>V340</f>
        <v>T-115262_Standard</v>
      </c>
      <c r="N340">
        <f>X340</f>
        <v>2</v>
      </c>
      <c r="U340" s="1" t="s">
        <v>154</v>
      </c>
      <c r="V340" s="1" t="s">
        <v>705</v>
      </c>
      <c r="W340" s="1" t="s">
        <v>108</v>
      </c>
      <c r="X340" s="1">
        <v>2</v>
      </c>
      <c r="Y340" s="1" t="s">
        <v>597</v>
      </c>
      <c r="Z340" s="38">
        <v>10</v>
      </c>
      <c r="AA340" s="1" t="s">
        <v>131</v>
      </c>
      <c r="AB340" s="2">
        <f t="shared" si="89"/>
        <v>4</v>
      </c>
      <c r="AC340" s="38">
        <v>120</v>
      </c>
      <c r="AD340" s="38">
        <v>180</v>
      </c>
      <c r="AE340" s="15" t="s">
        <v>130</v>
      </c>
      <c r="AF340" s="8">
        <v>1.728</v>
      </c>
      <c r="AG340" s="8">
        <f t="shared" si="90"/>
        <v>6.9119999999999999</v>
      </c>
      <c r="AH340" s="8">
        <f t="shared" si="91"/>
        <v>1.728</v>
      </c>
      <c r="AI340" s="8">
        <f t="shared" si="92"/>
        <v>6.9119999999999999</v>
      </c>
      <c r="AJ340" s="8">
        <f t="shared" si="83"/>
        <v>1</v>
      </c>
      <c r="AK340" s="8"/>
    </row>
    <row r="341" spans="1:43" x14ac:dyDescent="0.3">
      <c r="A341">
        <v>352</v>
      </c>
      <c r="B341">
        <v>325</v>
      </c>
      <c r="C341" s="2">
        <v>4</v>
      </c>
      <c r="D341" s="30" t="s">
        <v>894</v>
      </c>
      <c r="E341">
        <v>1</v>
      </c>
      <c r="F341" s="2">
        <v>1</v>
      </c>
      <c r="G341" t="s">
        <v>679</v>
      </c>
      <c r="H341">
        <v>1</v>
      </c>
      <c r="I341" s="2">
        <v>3</v>
      </c>
      <c r="J341" t="s">
        <v>729</v>
      </c>
      <c r="K341">
        <v>6</v>
      </c>
      <c r="L341" s="2">
        <v>7</v>
      </c>
      <c r="M341" t="str">
        <f>V341</f>
        <v>T-115264_Standard</v>
      </c>
      <c r="N341">
        <f>X341</f>
        <v>2</v>
      </c>
      <c r="U341" s="1" t="s">
        <v>27</v>
      </c>
      <c r="V341" s="1" t="s">
        <v>736</v>
      </c>
      <c r="W341" s="1" t="s">
        <v>108</v>
      </c>
      <c r="X341" s="1">
        <v>2</v>
      </c>
      <c r="Y341" s="1" t="s">
        <v>597</v>
      </c>
      <c r="Z341" s="38">
        <v>10</v>
      </c>
      <c r="AA341" s="1" t="s">
        <v>131</v>
      </c>
      <c r="AB341" s="2">
        <f t="shared" si="89"/>
        <v>12</v>
      </c>
      <c r="AC341" s="38">
        <v>120</v>
      </c>
      <c r="AD341" s="38">
        <v>220</v>
      </c>
      <c r="AE341" s="15" t="s">
        <v>130</v>
      </c>
      <c r="AF341" s="8">
        <v>2.1120000000000001</v>
      </c>
      <c r="AG341" s="8">
        <f t="shared" si="90"/>
        <v>25.344000000000001</v>
      </c>
      <c r="AH341" s="8">
        <f t="shared" si="91"/>
        <v>2.1120000000000001</v>
      </c>
      <c r="AI341" s="8">
        <f t="shared" si="92"/>
        <v>25.344000000000001</v>
      </c>
      <c r="AJ341" s="8">
        <f t="shared" si="83"/>
        <v>1</v>
      </c>
      <c r="AK341" s="8"/>
    </row>
    <row r="342" spans="1:43" x14ac:dyDescent="0.3">
      <c r="A342">
        <v>404</v>
      </c>
      <c r="B342">
        <v>326</v>
      </c>
      <c r="C342" s="2">
        <v>4</v>
      </c>
      <c r="D342" s="30" t="s">
        <v>894</v>
      </c>
      <c r="E342">
        <v>1</v>
      </c>
      <c r="F342" s="2">
        <v>3</v>
      </c>
      <c r="G342" t="s">
        <v>747</v>
      </c>
      <c r="H342">
        <v>3</v>
      </c>
      <c r="I342" s="2">
        <v>1</v>
      </c>
      <c r="J342" t="s">
        <v>748</v>
      </c>
      <c r="K342">
        <v>1</v>
      </c>
      <c r="L342" s="2">
        <v>12</v>
      </c>
      <c r="M342" t="str">
        <f>V342</f>
        <v>T-115234_Standard</v>
      </c>
      <c r="N342">
        <f>X342</f>
        <v>8</v>
      </c>
      <c r="U342" s="1" t="s">
        <v>834</v>
      </c>
      <c r="V342" s="1" t="s">
        <v>835</v>
      </c>
      <c r="W342" s="1" t="s">
        <v>108</v>
      </c>
      <c r="X342" s="1">
        <v>8</v>
      </c>
      <c r="Y342" s="1" t="s">
        <v>597</v>
      </c>
      <c r="Z342" s="38">
        <v>10</v>
      </c>
      <c r="AA342" s="1" t="s">
        <v>131</v>
      </c>
      <c r="AB342" s="2">
        <f t="shared" si="89"/>
        <v>24</v>
      </c>
      <c r="AC342" s="38">
        <v>143</v>
      </c>
      <c r="AD342" s="38">
        <v>200</v>
      </c>
      <c r="AE342" s="15" t="s">
        <v>130</v>
      </c>
      <c r="AF342" s="8">
        <v>1.802</v>
      </c>
      <c r="AG342" s="8">
        <f t="shared" si="90"/>
        <v>43.248000000000005</v>
      </c>
      <c r="AH342" s="8">
        <f t="shared" si="91"/>
        <v>2.2879999999999998</v>
      </c>
      <c r="AI342" s="8">
        <f t="shared" si="92"/>
        <v>54.911999999999992</v>
      </c>
      <c r="AJ342" s="8">
        <f t="shared" si="83"/>
        <v>1.2697003329633738</v>
      </c>
      <c r="AK342" s="8"/>
      <c r="AL342" s="30">
        <v>1</v>
      </c>
    </row>
    <row r="343" spans="1:43" x14ac:dyDescent="0.3">
      <c r="A343">
        <v>345</v>
      </c>
      <c r="B343">
        <v>327</v>
      </c>
      <c r="C343" s="2">
        <v>4</v>
      </c>
      <c r="D343" s="30" t="s">
        <v>894</v>
      </c>
      <c r="E343">
        <v>1</v>
      </c>
      <c r="F343" s="2">
        <v>1</v>
      </c>
      <c r="G343" t="s">
        <v>679</v>
      </c>
      <c r="H343">
        <v>1</v>
      </c>
      <c r="I343" s="2">
        <v>2</v>
      </c>
      <c r="J343" t="s">
        <v>706</v>
      </c>
      <c r="K343">
        <v>2</v>
      </c>
      <c r="L343" s="2">
        <v>11</v>
      </c>
      <c r="M343" t="str">
        <f>V343</f>
        <v>T-115265_Standard</v>
      </c>
      <c r="N343">
        <f>X343</f>
        <v>4</v>
      </c>
      <c r="U343" s="1" t="s">
        <v>15</v>
      </c>
      <c r="V343" s="1" t="s">
        <v>728</v>
      </c>
      <c r="W343" s="1" t="s">
        <v>108</v>
      </c>
      <c r="X343" s="1">
        <v>4</v>
      </c>
      <c r="Y343" s="1" t="s">
        <v>597</v>
      </c>
      <c r="Z343" s="38">
        <v>10</v>
      </c>
      <c r="AA343" s="1" t="s">
        <v>131</v>
      </c>
      <c r="AB343" s="2">
        <f t="shared" si="89"/>
        <v>8</v>
      </c>
      <c r="AC343" s="38">
        <v>155</v>
      </c>
      <c r="AD343" s="38">
        <v>180</v>
      </c>
      <c r="AE343" s="15" t="s">
        <v>130</v>
      </c>
      <c r="AF343" s="8">
        <v>2.2320000000000002</v>
      </c>
      <c r="AG343" s="8">
        <f t="shared" si="90"/>
        <v>17.856000000000002</v>
      </c>
      <c r="AH343" s="8">
        <f t="shared" si="91"/>
        <v>2.2320000000000002</v>
      </c>
      <c r="AI343" s="8">
        <f t="shared" si="92"/>
        <v>17.856000000000002</v>
      </c>
      <c r="AJ343" s="8">
        <f t="shared" si="83"/>
        <v>1</v>
      </c>
      <c r="AK343" s="8"/>
      <c r="AQ343" s="12"/>
    </row>
    <row r="344" spans="1:43" x14ac:dyDescent="0.3">
      <c r="A344">
        <v>514</v>
      </c>
      <c r="B344">
        <v>328</v>
      </c>
      <c r="C344" s="2">
        <v>5</v>
      </c>
      <c r="D344" s="30" t="s">
        <v>1040</v>
      </c>
      <c r="E344">
        <v>1</v>
      </c>
      <c r="F344" s="2">
        <v>1</v>
      </c>
      <c r="G344" t="s">
        <v>901</v>
      </c>
      <c r="H344">
        <v>3</v>
      </c>
      <c r="I344" s="2">
        <v>3</v>
      </c>
      <c r="J344" t="s">
        <v>982</v>
      </c>
      <c r="K344">
        <v>4</v>
      </c>
      <c r="L344" s="2">
        <v>1</v>
      </c>
      <c r="M344" t="s">
        <v>983</v>
      </c>
      <c r="N344">
        <v>1</v>
      </c>
      <c r="O344" s="2">
        <v>6</v>
      </c>
      <c r="P344" t="str">
        <f>V344</f>
        <v>T-112686_Standard</v>
      </c>
      <c r="Q344">
        <f>X344</f>
        <v>4</v>
      </c>
      <c r="U344" s="12" t="s">
        <v>1000</v>
      </c>
      <c r="V344" s="12" t="s">
        <v>1001</v>
      </c>
      <c r="W344" s="12" t="s">
        <v>108</v>
      </c>
      <c r="X344" s="12">
        <v>4</v>
      </c>
      <c r="Y344" s="12" t="s">
        <v>597</v>
      </c>
      <c r="Z344" s="37">
        <v>10</v>
      </c>
      <c r="AA344" s="17" t="s">
        <v>131</v>
      </c>
      <c r="AB344" s="2">
        <f t="shared" si="89"/>
        <v>48</v>
      </c>
      <c r="AC344" s="37">
        <v>160</v>
      </c>
      <c r="AD344" s="37">
        <v>203</v>
      </c>
      <c r="AE344" s="33" t="s">
        <v>130</v>
      </c>
      <c r="AF344" s="8">
        <v>2.59</v>
      </c>
      <c r="AG344" s="8">
        <f t="shared" si="90"/>
        <v>124.32</v>
      </c>
      <c r="AH344" s="8">
        <f t="shared" si="91"/>
        <v>2.5983999999999998</v>
      </c>
      <c r="AI344" s="8">
        <f t="shared" si="92"/>
        <v>124.72319999999999</v>
      </c>
      <c r="AJ344" s="8">
        <f t="shared" si="83"/>
        <v>1.0032432432432432</v>
      </c>
      <c r="AK344" s="8"/>
    </row>
    <row r="345" spans="1:43" x14ac:dyDescent="0.3">
      <c r="A345">
        <v>328</v>
      </c>
      <c r="B345">
        <v>329</v>
      </c>
      <c r="C345" s="2">
        <v>4</v>
      </c>
      <c r="D345" s="30" t="s">
        <v>894</v>
      </c>
      <c r="E345">
        <v>1</v>
      </c>
      <c r="F345" s="2">
        <v>1</v>
      </c>
      <c r="G345" t="s">
        <v>679</v>
      </c>
      <c r="H345">
        <v>1</v>
      </c>
      <c r="I345" s="2">
        <v>1</v>
      </c>
      <c r="J345" t="s">
        <v>680</v>
      </c>
      <c r="K345">
        <v>2</v>
      </c>
      <c r="L345" s="2">
        <v>8</v>
      </c>
      <c r="M345" t="str">
        <f>V345</f>
        <v>T-114991_Standard</v>
      </c>
      <c r="N345">
        <f>X345</f>
        <v>2</v>
      </c>
      <c r="U345" s="1" t="s">
        <v>152</v>
      </c>
      <c r="V345" s="1" t="s">
        <v>704</v>
      </c>
      <c r="W345" s="1" t="s">
        <v>108</v>
      </c>
      <c r="X345" s="1">
        <v>2</v>
      </c>
      <c r="Y345" s="1" t="s">
        <v>597</v>
      </c>
      <c r="Z345" s="38">
        <v>10</v>
      </c>
      <c r="AA345" s="1" t="s">
        <v>131</v>
      </c>
      <c r="AB345" s="2">
        <f t="shared" si="89"/>
        <v>4</v>
      </c>
      <c r="AC345" s="38">
        <v>180</v>
      </c>
      <c r="AD345" s="38">
        <v>358</v>
      </c>
      <c r="AE345" s="15" t="s">
        <v>130</v>
      </c>
      <c r="AF345" s="8">
        <v>5.1840000000000002</v>
      </c>
      <c r="AG345" s="8">
        <f t="shared" si="90"/>
        <v>20.736000000000001</v>
      </c>
      <c r="AH345" s="8">
        <f t="shared" si="91"/>
        <v>5.1551999999999998</v>
      </c>
      <c r="AI345" s="8">
        <f t="shared" si="92"/>
        <v>20.620799999999999</v>
      </c>
      <c r="AJ345" s="8">
        <f t="shared" si="83"/>
        <v>0.99444444444444435</v>
      </c>
      <c r="AK345" s="8"/>
      <c r="AL345" s="30">
        <v>3</v>
      </c>
      <c r="AN345" s="12"/>
      <c r="AQ345" s="12"/>
    </row>
    <row r="346" spans="1:43" x14ac:dyDescent="0.3">
      <c r="A346">
        <v>343</v>
      </c>
      <c r="B346">
        <v>330</v>
      </c>
      <c r="C346" s="2">
        <v>4</v>
      </c>
      <c r="D346" s="30" t="s">
        <v>894</v>
      </c>
      <c r="E346">
        <v>1</v>
      </c>
      <c r="F346" s="2">
        <v>1</v>
      </c>
      <c r="G346" t="s">
        <v>679</v>
      </c>
      <c r="H346">
        <v>1</v>
      </c>
      <c r="I346" s="2">
        <v>2</v>
      </c>
      <c r="J346" t="s">
        <v>706</v>
      </c>
      <c r="K346">
        <v>2</v>
      </c>
      <c r="L346" s="2">
        <v>9</v>
      </c>
      <c r="M346" t="str">
        <f>V346</f>
        <v>T-114967_Standard</v>
      </c>
      <c r="N346">
        <f>X346</f>
        <v>2</v>
      </c>
      <c r="U346" s="1" t="s">
        <v>13</v>
      </c>
      <c r="V346" s="1" t="s">
        <v>726</v>
      </c>
      <c r="W346" s="1" t="s">
        <v>108</v>
      </c>
      <c r="X346" s="1">
        <v>2</v>
      </c>
      <c r="Y346" s="1" t="s">
        <v>597</v>
      </c>
      <c r="Z346" s="38">
        <v>10</v>
      </c>
      <c r="AA346" s="1" t="s">
        <v>131</v>
      </c>
      <c r="AB346" s="2">
        <f t="shared" si="89"/>
        <v>4</v>
      </c>
      <c r="AC346" s="38">
        <v>180</v>
      </c>
      <c r="AD346" s="38">
        <v>626</v>
      </c>
      <c r="AE346" s="15" t="s">
        <v>130</v>
      </c>
      <c r="AF346" s="8">
        <v>9.0739999999999998</v>
      </c>
      <c r="AG346" s="8">
        <f t="shared" si="90"/>
        <v>36.295999999999999</v>
      </c>
      <c r="AH346" s="8">
        <f t="shared" si="91"/>
        <v>9.0144000000000002</v>
      </c>
      <c r="AI346" s="8">
        <f t="shared" si="92"/>
        <v>36.057600000000001</v>
      </c>
      <c r="AJ346" s="8">
        <f t="shared" si="83"/>
        <v>0.99343178311659686</v>
      </c>
      <c r="AK346" s="8"/>
      <c r="AL346" s="30">
        <v>5</v>
      </c>
      <c r="AQ346" s="12"/>
    </row>
    <row r="347" spans="1:43" x14ac:dyDescent="0.3">
      <c r="A347">
        <v>351</v>
      </c>
      <c r="B347">
        <v>331</v>
      </c>
      <c r="C347" s="2">
        <v>4</v>
      </c>
      <c r="D347" s="30" t="s">
        <v>894</v>
      </c>
      <c r="E347">
        <v>1</v>
      </c>
      <c r="F347" s="2">
        <v>1</v>
      </c>
      <c r="G347" t="s">
        <v>679</v>
      </c>
      <c r="H347">
        <v>1</v>
      </c>
      <c r="I347" s="2">
        <v>3</v>
      </c>
      <c r="J347" t="s">
        <v>729</v>
      </c>
      <c r="K347">
        <v>6</v>
      </c>
      <c r="L347" s="2">
        <v>6</v>
      </c>
      <c r="M347" t="str">
        <f>V347</f>
        <v>T-114995_Standard</v>
      </c>
      <c r="N347">
        <f>X347</f>
        <v>2</v>
      </c>
      <c r="U347" s="1" t="s">
        <v>26</v>
      </c>
      <c r="V347" s="1" t="s">
        <v>735</v>
      </c>
      <c r="W347" s="1" t="s">
        <v>108</v>
      </c>
      <c r="X347" s="1">
        <v>2</v>
      </c>
      <c r="Y347" s="1" t="s">
        <v>597</v>
      </c>
      <c r="Z347" s="38">
        <v>10</v>
      </c>
      <c r="AA347" s="1" t="s">
        <v>131</v>
      </c>
      <c r="AB347" s="2">
        <f t="shared" si="89"/>
        <v>12</v>
      </c>
      <c r="AC347" s="38">
        <v>220</v>
      </c>
      <c r="AD347" s="38">
        <v>358</v>
      </c>
      <c r="AE347" s="15" t="s">
        <v>130</v>
      </c>
      <c r="AF347" s="8">
        <v>6.3360000000000003</v>
      </c>
      <c r="AG347" s="8">
        <f t="shared" si="90"/>
        <v>76.032000000000011</v>
      </c>
      <c r="AH347" s="8">
        <f t="shared" si="91"/>
        <v>6.3007999999999997</v>
      </c>
      <c r="AI347" s="8">
        <f t="shared" si="92"/>
        <v>75.6096</v>
      </c>
      <c r="AJ347" s="8">
        <f t="shared" si="83"/>
        <v>0.99444444444444435</v>
      </c>
      <c r="AK347" s="8"/>
      <c r="AL347" s="30">
        <v>3</v>
      </c>
    </row>
    <row r="348" spans="1:43" x14ac:dyDescent="0.3">
      <c r="A348">
        <v>448</v>
      </c>
      <c r="B348">
        <v>332</v>
      </c>
      <c r="C348" s="2">
        <v>5</v>
      </c>
      <c r="D348" s="30" t="s">
        <v>1040</v>
      </c>
      <c r="E348">
        <v>1</v>
      </c>
      <c r="F348" s="2">
        <v>1</v>
      </c>
      <c r="G348" t="s">
        <v>901</v>
      </c>
      <c r="H348">
        <v>3</v>
      </c>
      <c r="I348" s="2">
        <v>1</v>
      </c>
      <c r="J348" t="s">
        <v>902</v>
      </c>
      <c r="K348">
        <v>1</v>
      </c>
      <c r="L348" s="2">
        <v>1</v>
      </c>
      <c r="M348" t="s">
        <v>903</v>
      </c>
      <c r="N348">
        <v>1</v>
      </c>
      <c r="O348" s="2">
        <v>4</v>
      </c>
      <c r="P348" t="str">
        <f t="shared" ref="P348:P362" si="93">V348</f>
        <v>T-112492_Standard</v>
      </c>
      <c r="Q348">
        <f t="shared" ref="Q348:Q362" si="94">X348</f>
        <v>4</v>
      </c>
      <c r="U348" s="12" t="s">
        <v>910</v>
      </c>
      <c r="V348" s="12" t="s">
        <v>911</v>
      </c>
      <c r="W348" s="12" t="s">
        <v>108</v>
      </c>
      <c r="X348" s="12">
        <v>4</v>
      </c>
      <c r="Y348" s="12" t="s">
        <v>597</v>
      </c>
      <c r="Z348" s="37">
        <v>10</v>
      </c>
      <c r="AA348" s="17" t="s">
        <v>131</v>
      </c>
      <c r="AB348" s="2">
        <f t="shared" si="89"/>
        <v>12</v>
      </c>
      <c r="AC348" s="37">
        <v>228</v>
      </c>
      <c r="AD348" s="37">
        <v>1380</v>
      </c>
      <c r="AE348" s="33" t="s">
        <v>130</v>
      </c>
      <c r="AF348" s="8">
        <v>24.114000000000001</v>
      </c>
      <c r="AG348" s="8">
        <f t="shared" si="90"/>
        <v>289.36799999999999</v>
      </c>
      <c r="AH348" s="8">
        <f t="shared" si="91"/>
        <v>25.171199999999999</v>
      </c>
      <c r="AI348" s="8">
        <f t="shared" si="92"/>
        <v>302.05439999999999</v>
      </c>
      <c r="AJ348" s="8">
        <f t="shared" si="83"/>
        <v>1.0438417516795222</v>
      </c>
      <c r="AK348" s="8"/>
      <c r="AL348">
        <v>2</v>
      </c>
    </row>
    <row r="349" spans="1:43" x14ac:dyDescent="0.3">
      <c r="A349">
        <v>459</v>
      </c>
      <c r="B349">
        <v>333</v>
      </c>
      <c r="C349" s="2">
        <v>5</v>
      </c>
      <c r="D349" s="30" t="s">
        <v>1040</v>
      </c>
      <c r="E349">
        <v>1</v>
      </c>
      <c r="F349" s="2">
        <v>1</v>
      </c>
      <c r="G349" t="s">
        <v>901</v>
      </c>
      <c r="H349">
        <v>3</v>
      </c>
      <c r="I349" s="2">
        <v>1</v>
      </c>
      <c r="J349" t="s">
        <v>902</v>
      </c>
      <c r="K349">
        <v>1</v>
      </c>
      <c r="L349" s="2">
        <v>2</v>
      </c>
      <c r="M349" t="s">
        <v>927</v>
      </c>
      <c r="N349">
        <v>1</v>
      </c>
      <c r="O349" s="2">
        <v>4</v>
      </c>
      <c r="P349" t="str">
        <f t="shared" si="93"/>
        <v>T-112492_Standard</v>
      </c>
      <c r="Q349">
        <f t="shared" si="94"/>
        <v>4</v>
      </c>
      <c r="U349" s="12" t="s">
        <v>932</v>
      </c>
      <c r="V349" s="12" t="s">
        <v>911</v>
      </c>
      <c r="W349" s="12" t="s">
        <v>108</v>
      </c>
      <c r="X349" s="12">
        <v>4</v>
      </c>
      <c r="Y349" t="s">
        <v>597</v>
      </c>
      <c r="Z349" s="40">
        <v>10</v>
      </c>
      <c r="AA349" s="17" t="s">
        <v>131</v>
      </c>
      <c r="AB349" s="2">
        <f t="shared" si="89"/>
        <v>12</v>
      </c>
      <c r="AC349" s="40">
        <v>228</v>
      </c>
      <c r="AD349" s="40">
        <v>1380</v>
      </c>
      <c r="AE349" s="33" t="s">
        <v>130</v>
      </c>
      <c r="AF349" s="8">
        <v>24.114000000000001</v>
      </c>
      <c r="AG349" s="8">
        <f t="shared" si="90"/>
        <v>289.36799999999999</v>
      </c>
      <c r="AH349" s="8">
        <f t="shared" si="91"/>
        <v>25.171199999999999</v>
      </c>
      <c r="AI349" s="8">
        <f t="shared" si="92"/>
        <v>302.05439999999999</v>
      </c>
      <c r="AJ349" s="8">
        <f t="shared" si="83"/>
        <v>1.0438417516795222</v>
      </c>
      <c r="AK349" s="8"/>
      <c r="AL349">
        <v>2</v>
      </c>
    </row>
    <row r="350" spans="1:43" x14ac:dyDescent="0.3">
      <c r="A350">
        <v>362</v>
      </c>
      <c r="B350">
        <v>334</v>
      </c>
      <c r="C350" s="2">
        <v>4</v>
      </c>
      <c r="D350" s="30" t="s">
        <v>894</v>
      </c>
      <c r="E350">
        <v>1</v>
      </c>
      <c r="F350" s="2">
        <v>3</v>
      </c>
      <c r="G350" t="s">
        <v>747</v>
      </c>
      <c r="H350">
        <v>3</v>
      </c>
      <c r="I350" s="2">
        <v>1</v>
      </c>
      <c r="J350" t="s">
        <v>748</v>
      </c>
      <c r="K350">
        <v>1</v>
      </c>
      <c r="L350" s="2">
        <v>2</v>
      </c>
      <c r="M350" t="s">
        <v>749</v>
      </c>
      <c r="N350">
        <v>2</v>
      </c>
      <c r="O350" s="2">
        <v>5</v>
      </c>
      <c r="P350" t="str">
        <f t="shared" si="93"/>
        <v>T-115206_3</v>
      </c>
      <c r="Q350">
        <f t="shared" si="94"/>
        <v>1</v>
      </c>
      <c r="U350" s="1" t="s">
        <v>758</v>
      </c>
      <c r="V350" s="1" t="s">
        <v>759</v>
      </c>
      <c r="W350" s="1" t="s">
        <v>108</v>
      </c>
      <c r="X350" s="1">
        <v>1</v>
      </c>
      <c r="Y350" s="30" t="s">
        <v>597</v>
      </c>
      <c r="Z350" s="42">
        <v>10</v>
      </c>
      <c r="AA350" s="1" t="s">
        <v>131</v>
      </c>
      <c r="AB350" s="2">
        <f t="shared" si="89"/>
        <v>6</v>
      </c>
      <c r="AC350" s="42">
        <v>302</v>
      </c>
      <c r="AD350" s="42">
        <v>951</v>
      </c>
      <c r="AE350" s="15" t="s">
        <v>130</v>
      </c>
      <c r="AF350" s="8">
        <v>19.108000000000001</v>
      </c>
      <c r="AG350" s="8">
        <f t="shared" si="90"/>
        <v>114.648</v>
      </c>
      <c r="AH350" s="8">
        <f t="shared" si="91"/>
        <v>22.97616</v>
      </c>
      <c r="AI350" s="8">
        <f t="shared" si="92"/>
        <v>137.85696000000002</v>
      </c>
      <c r="AJ350" s="8">
        <f t="shared" si="83"/>
        <v>1.202436675737911</v>
      </c>
      <c r="AK350" s="8"/>
      <c r="AL350" s="30">
        <v>2</v>
      </c>
    </row>
    <row r="351" spans="1:43" x14ac:dyDescent="0.3">
      <c r="A351">
        <v>363</v>
      </c>
      <c r="B351">
        <v>335</v>
      </c>
      <c r="C351" s="2">
        <v>4</v>
      </c>
      <c r="D351" s="30" t="s">
        <v>894</v>
      </c>
      <c r="E351">
        <v>1</v>
      </c>
      <c r="F351" s="2">
        <v>3</v>
      </c>
      <c r="G351" t="s">
        <v>747</v>
      </c>
      <c r="H351">
        <v>3</v>
      </c>
      <c r="I351" s="2">
        <v>1</v>
      </c>
      <c r="J351" t="s">
        <v>748</v>
      </c>
      <c r="K351">
        <v>1</v>
      </c>
      <c r="L351" s="2">
        <v>2</v>
      </c>
      <c r="M351" t="s">
        <v>749</v>
      </c>
      <c r="N351">
        <v>2</v>
      </c>
      <c r="O351" s="2">
        <v>6</v>
      </c>
      <c r="P351" t="str">
        <f t="shared" si="93"/>
        <v>T-115206_2a</v>
      </c>
      <c r="Q351">
        <f t="shared" si="94"/>
        <v>1</v>
      </c>
      <c r="U351" s="1" t="s">
        <v>760</v>
      </c>
      <c r="V351" s="1" t="s">
        <v>761</v>
      </c>
      <c r="W351" s="1" t="s">
        <v>108</v>
      </c>
      <c r="X351" s="1">
        <v>1</v>
      </c>
      <c r="Y351" s="1" t="s">
        <v>597</v>
      </c>
      <c r="Z351" s="38">
        <v>10</v>
      </c>
      <c r="AA351" s="1" t="s">
        <v>131</v>
      </c>
      <c r="AB351" s="2">
        <f t="shared" si="89"/>
        <v>6</v>
      </c>
      <c r="AC351" s="38">
        <v>302</v>
      </c>
      <c r="AD351" s="38">
        <v>2186</v>
      </c>
      <c r="AE351" s="15" t="s">
        <v>130</v>
      </c>
      <c r="AF351" s="8">
        <v>49.106999999999999</v>
      </c>
      <c r="AG351" s="8">
        <f t="shared" si="90"/>
        <v>294.642</v>
      </c>
      <c r="AH351" s="8">
        <f t="shared" si="91"/>
        <v>52.813760000000002</v>
      </c>
      <c r="AI351" s="8">
        <f t="shared" si="92"/>
        <v>316.88256000000001</v>
      </c>
      <c r="AJ351" s="8">
        <f t="shared" si="83"/>
        <v>1.0754833323151487</v>
      </c>
      <c r="AK351" s="8"/>
      <c r="AL351" s="30">
        <v>2</v>
      </c>
    </row>
    <row r="352" spans="1:43" x14ac:dyDescent="0.3">
      <c r="A352">
        <v>376</v>
      </c>
      <c r="B352">
        <v>336</v>
      </c>
      <c r="C352" s="2">
        <v>4</v>
      </c>
      <c r="D352" s="30" t="s">
        <v>894</v>
      </c>
      <c r="E352">
        <v>1</v>
      </c>
      <c r="F352" s="2">
        <v>3</v>
      </c>
      <c r="G352" t="s">
        <v>747</v>
      </c>
      <c r="H352">
        <v>3</v>
      </c>
      <c r="I352" s="2">
        <v>1</v>
      </c>
      <c r="J352" t="s">
        <v>748</v>
      </c>
      <c r="K352">
        <v>1</v>
      </c>
      <c r="L352" s="2">
        <v>3</v>
      </c>
      <c r="M352" t="s">
        <v>776</v>
      </c>
      <c r="N352">
        <v>1</v>
      </c>
      <c r="O352" s="2">
        <v>6</v>
      </c>
      <c r="P352" t="str">
        <f t="shared" si="93"/>
        <v>T-115206_6a</v>
      </c>
      <c r="Q352">
        <f t="shared" si="94"/>
        <v>1</v>
      </c>
      <c r="U352" s="1" t="s">
        <v>787</v>
      </c>
      <c r="V352" s="1" t="s">
        <v>788</v>
      </c>
      <c r="W352" s="1" t="s">
        <v>108</v>
      </c>
      <c r="X352" s="1">
        <v>1</v>
      </c>
      <c r="Y352" s="1" t="s">
        <v>597</v>
      </c>
      <c r="Z352" s="38">
        <v>10</v>
      </c>
      <c r="AA352" s="1" t="s">
        <v>131</v>
      </c>
      <c r="AB352" s="2">
        <f t="shared" si="89"/>
        <v>3</v>
      </c>
      <c r="AC352" s="38">
        <v>302</v>
      </c>
      <c r="AD352" s="38">
        <v>2536</v>
      </c>
      <c r="AE352" s="15" t="s">
        <v>130</v>
      </c>
      <c r="AF352" s="8">
        <v>58.011000000000003</v>
      </c>
      <c r="AG352" s="8">
        <f t="shared" si="90"/>
        <v>174.03300000000002</v>
      </c>
      <c r="AH352" s="8">
        <f t="shared" si="91"/>
        <v>61.269759999999998</v>
      </c>
      <c r="AI352" s="8">
        <f t="shared" si="92"/>
        <v>183.80928</v>
      </c>
      <c r="AJ352" s="8">
        <f t="shared" si="83"/>
        <v>1.0561748633879779</v>
      </c>
      <c r="AK352" s="8"/>
      <c r="AL352" s="1">
        <v>2</v>
      </c>
    </row>
    <row r="353" spans="1:43" x14ac:dyDescent="0.3">
      <c r="A353">
        <v>388</v>
      </c>
      <c r="B353">
        <v>337</v>
      </c>
      <c r="C353" s="2">
        <v>4</v>
      </c>
      <c r="D353" s="30" t="s">
        <v>894</v>
      </c>
      <c r="E353">
        <v>1</v>
      </c>
      <c r="F353" s="2">
        <v>3</v>
      </c>
      <c r="G353" t="s">
        <v>747</v>
      </c>
      <c r="H353">
        <v>3</v>
      </c>
      <c r="I353" s="2">
        <v>1</v>
      </c>
      <c r="J353" t="s">
        <v>748</v>
      </c>
      <c r="K353">
        <v>1</v>
      </c>
      <c r="L353" s="2">
        <v>4</v>
      </c>
      <c r="M353" t="s">
        <v>801</v>
      </c>
      <c r="N353">
        <v>1</v>
      </c>
      <c r="O353" s="2">
        <v>6</v>
      </c>
      <c r="P353" t="str">
        <f t="shared" si="93"/>
        <v>T-115206_6a</v>
      </c>
      <c r="Q353">
        <f t="shared" si="94"/>
        <v>1</v>
      </c>
      <c r="U353" s="1" t="s">
        <v>808</v>
      </c>
      <c r="V353" s="1" t="s">
        <v>788</v>
      </c>
      <c r="W353" s="1" t="s">
        <v>108</v>
      </c>
      <c r="X353" s="1">
        <v>1</v>
      </c>
      <c r="Y353" s="1" t="s">
        <v>597</v>
      </c>
      <c r="Z353" s="38">
        <v>10</v>
      </c>
      <c r="AA353" s="1" t="s">
        <v>131</v>
      </c>
      <c r="AB353" s="2">
        <f t="shared" si="89"/>
        <v>3</v>
      </c>
      <c r="AC353" s="38">
        <v>302</v>
      </c>
      <c r="AD353" s="38">
        <v>2536</v>
      </c>
      <c r="AE353" s="15" t="s">
        <v>130</v>
      </c>
      <c r="AF353" s="8">
        <v>58.011000000000003</v>
      </c>
      <c r="AG353" s="8">
        <f t="shared" si="90"/>
        <v>174.03300000000002</v>
      </c>
      <c r="AH353" s="8">
        <f t="shared" si="91"/>
        <v>61.269759999999998</v>
      </c>
      <c r="AI353" s="8">
        <f t="shared" si="92"/>
        <v>183.80928</v>
      </c>
      <c r="AJ353" s="8">
        <f t="shared" si="83"/>
        <v>1.0561748633879779</v>
      </c>
      <c r="AK353" s="8"/>
      <c r="AL353" s="30">
        <v>2</v>
      </c>
    </row>
    <row r="354" spans="1:43" x14ac:dyDescent="0.3">
      <c r="A354">
        <v>361</v>
      </c>
      <c r="B354">
        <v>338</v>
      </c>
      <c r="C354" s="2">
        <v>4</v>
      </c>
      <c r="D354" s="30" t="s">
        <v>894</v>
      </c>
      <c r="E354">
        <v>1</v>
      </c>
      <c r="F354" s="2">
        <v>3</v>
      </c>
      <c r="G354" t="s">
        <v>747</v>
      </c>
      <c r="H354">
        <v>3</v>
      </c>
      <c r="I354" s="2">
        <v>1</v>
      </c>
      <c r="J354" t="s">
        <v>748</v>
      </c>
      <c r="K354">
        <v>1</v>
      </c>
      <c r="L354" s="2">
        <v>2</v>
      </c>
      <c r="M354" t="s">
        <v>749</v>
      </c>
      <c r="N354">
        <v>2</v>
      </c>
      <c r="O354" s="2">
        <v>4</v>
      </c>
      <c r="P354" t="str">
        <f t="shared" si="93"/>
        <v>T-115206_1a</v>
      </c>
      <c r="Q354">
        <f t="shared" si="94"/>
        <v>1</v>
      </c>
      <c r="U354" s="1" t="s">
        <v>756</v>
      </c>
      <c r="V354" s="1" t="s">
        <v>757</v>
      </c>
      <c r="W354" s="1" t="s">
        <v>108</v>
      </c>
      <c r="X354" s="1">
        <v>1</v>
      </c>
      <c r="Y354" s="1" t="s">
        <v>597</v>
      </c>
      <c r="Z354" s="38">
        <v>10</v>
      </c>
      <c r="AA354" s="1" t="s">
        <v>131</v>
      </c>
      <c r="AB354" s="2">
        <f t="shared" si="89"/>
        <v>6</v>
      </c>
      <c r="AC354" s="38">
        <v>302</v>
      </c>
      <c r="AD354" s="38">
        <v>3169</v>
      </c>
      <c r="AE354" s="15" t="s">
        <v>130</v>
      </c>
      <c r="AF354" s="8">
        <v>73.001999999999995</v>
      </c>
      <c r="AG354" s="8">
        <f t="shared" si="90"/>
        <v>438.01199999999994</v>
      </c>
      <c r="AH354" s="8">
        <f t="shared" si="91"/>
        <v>76.563040000000001</v>
      </c>
      <c r="AI354" s="8">
        <f t="shared" si="92"/>
        <v>459.37824000000001</v>
      </c>
      <c r="AJ354" s="8">
        <f t="shared" si="83"/>
        <v>1.048780033423742</v>
      </c>
      <c r="AK354" s="8"/>
      <c r="AL354" s="30">
        <v>2</v>
      </c>
      <c r="AM354" s="12"/>
      <c r="AQ354" s="12"/>
    </row>
    <row r="355" spans="1:43" x14ac:dyDescent="0.3">
      <c r="A355">
        <v>375</v>
      </c>
      <c r="B355">
        <v>339</v>
      </c>
      <c r="C355" s="2">
        <v>4</v>
      </c>
      <c r="D355" s="30" t="s">
        <v>894</v>
      </c>
      <c r="E355">
        <v>1</v>
      </c>
      <c r="F355" s="2">
        <v>3</v>
      </c>
      <c r="G355" t="s">
        <v>747</v>
      </c>
      <c r="H355">
        <v>3</v>
      </c>
      <c r="I355" s="2">
        <v>1</v>
      </c>
      <c r="J355" t="s">
        <v>748</v>
      </c>
      <c r="K355">
        <v>1</v>
      </c>
      <c r="L355" s="2">
        <v>3</v>
      </c>
      <c r="M355" t="s">
        <v>776</v>
      </c>
      <c r="N355">
        <v>1</v>
      </c>
      <c r="O355" s="2">
        <v>5</v>
      </c>
      <c r="P355" t="str">
        <f t="shared" si="93"/>
        <v>T-115206_5a</v>
      </c>
      <c r="Q355">
        <f t="shared" si="94"/>
        <v>1</v>
      </c>
      <c r="U355" s="1" t="s">
        <v>785</v>
      </c>
      <c r="V355" s="1" t="s">
        <v>786</v>
      </c>
      <c r="W355" s="1" t="s">
        <v>108</v>
      </c>
      <c r="X355" s="1">
        <v>1</v>
      </c>
      <c r="Y355" s="1" t="s">
        <v>597</v>
      </c>
      <c r="Z355" s="38">
        <v>10</v>
      </c>
      <c r="AA355" s="1" t="s">
        <v>131</v>
      </c>
      <c r="AB355" s="2">
        <f t="shared" si="89"/>
        <v>3</v>
      </c>
      <c r="AC355" s="38">
        <v>302</v>
      </c>
      <c r="AD355" s="38">
        <v>3303</v>
      </c>
      <c r="AE355" s="15" t="s">
        <v>130</v>
      </c>
      <c r="AF355" s="8">
        <v>76.646000000000001</v>
      </c>
      <c r="AG355" s="8">
        <f t="shared" si="90"/>
        <v>229.93799999999999</v>
      </c>
      <c r="AH355" s="8">
        <f t="shared" si="91"/>
        <v>79.800479999999993</v>
      </c>
      <c r="AI355" s="8">
        <f t="shared" si="92"/>
        <v>239.40143999999998</v>
      </c>
      <c r="AJ355" s="8">
        <f t="shared" si="83"/>
        <v>1.0411564856613522</v>
      </c>
      <c r="AK355" s="8"/>
      <c r="AL355" s="30">
        <v>2</v>
      </c>
    </row>
    <row r="356" spans="1:43" x14ac:dyDescent="0.3">
      <c r="A356">
        <v>387</v>
      </c>
      <c r="B356">
        <v>340</v>
      </c>
      <c r="C356" s="2">
        <v>4</v>
      </c>
      <c r="D356" s="30" t="s">
        <v>894</v>
      </c>
      <c r="E356">
        <v>1</v>
      </c>
      <c r="F356" s="2">
        <v>3</v>
      </c>
      <c r="G356" t="s">
        <v>747</v>
      </c>
      <c r="H356">
        <v>3</v>
      </c>
      <c r="I356" s="2">
        <v>1</v>
      </c>
      <c r="J356" t="s">
        <v>748</v>
      </c>
      <c r="K356">
        <v>1</v>
      </c>
      <c r="L356" s="2">
        <v>4</v>
      </c>
      <c r="M356" t="s">
        <v>801</v>
      </c>
      <c r="N356">
        <v>1</v>
      </c>
      <c r="O356" s="2">
        <v>5</v>
      </c>
      <c r="P356" t="str">
        <f t="shared" si="93"/>
        <v>T-115206_5a</v>
      </c>
      <c r="Q356">
        <f t="shared" si="94"/>
        <v>1</v>
      </c>
      <c r="U356" s="1" t="s">
        <v>807</v>
      </c>
      <c r="V356" s="1" t="s">
        <v>786</v>
      </c>
      <c r="W356" s="1" t="s">
        <v>108</v>
      </c>
      <c r="X356" s="1">
        <v>1</v>
      </c>
      <c r="Y356" s="1" t="s">
        <v>597</v>
      </c>
      <c r="Z356" s="38">
        <v>10</v>
      </c>
      <c r="AA356" s="1" t="s">
        <v>131</v>
      </c>
      <c r="AB356" s="2">
        <f t="shared" si="89"/>
        <v>3</v>
      </c>
      <c r="AC356" s="38">
        <v>302</v>
      </c>
      <c r="AD356" s="38">
        <v>3303</v>
      </c>
      <c r="AE356" s="15" t="s">
        <v>130</v>
      </c>
      <c r="AF356" s="8">
        <v>76.646000000000001</v>
      </c>
      <c r="AG356" s="8">
        <f t="shared" si="90"/>
        <v>229.93799999999999</v>
      </c>
      <c r="AH356" s="8">
        <f t="shared" si="91"/>
        <v>79.800479999999993</v>
      </c>
      <c r="AI356" s="8">
        <f t="shared" si="92"/>
        <v>239.40143999999998</v>
      </c>
      <c r="AJ356" s="8">
        <f t="shared" si="83"/>
        <v>1.0411564856613522</v>
      </c>
      <c r="AK356" s="8"/>
      <c r="AL356" s="30">
        <v>2</v>
      </c>
      <c r="AN356" s="12"/>
      <c r="AQ356" s="12"/>
    </row>
    <row r="357" spans="1:43" x14ac:dyDescent="0.3">
      <c r="A357">
        <v>374</v>
      </c>
      <c r="B357">
        <v>341</v>
      </c>
      <c r="C357" s="2">
        <v>4</v>
      </c>
      <c r="D357" s="30" t="s">
        <v>894</v>
      </c>
      <c r="E357">
        <v>1</v>
      </c>
      <c r="F357" s="2">
        <v>3</v>
      </c>
      <c r="G357" t="s">
        <v>747</v>
      </c>
      <c r="H357">
        <v>3</v>
      </c>
      <c r="I357" s="2">
        <v>1</v>
      </c>
      <c r="J357" t="s">
        <v>748</v>
      </c>
      <c r="K357">
        <v>1</v>
      </c>
      <c r="L357" s="2">
        <v>3</v>
      </c>
      <c r="M357" t="s">
        <v>776</v>
      </c>
      <c r="N357">
        <v>1</v>
      </c>
      <c r="O357" s="2">
        <v>4</v>
      </c>
      <c r="P357" t="str">
        <f t="shared" si="93"/>
        <v>T-115206_4</v>
      </c>
      <c r="Q357">
        <f t="shared" si="94"/>
        <v>1</v>
      </c>
      <c r="U357" s="1" t="s">
        <v>783</v>
      </c>
      <c r="V357" s="1" t="s">
        <v>784</v>
      </c>
      <c r="W357" s="1" t="s">
        <v>108</v>
      </c>
      <c r="X357" s="1">
        <v>1</v>
      </c>
      <c r="Y357" s="1" t="s">
        <v>597</v>
      </c>
      <c r="Z357" s="38">
        <v>10</v>
      </c>
      <c r="AA357" s="1" t="s">
        <v>131</v>
      </c>
      <c r="AB357" s="2">
        <f t="shared" si="89"/>
        <v>3</v>
      </c>
      <c r="AC357" s="38">
        <v>302</v>
      </c>
      <c r="AD357" s="38">
        <v>3909</v>
      </c>
      <c r="AE357" s="15" t="s">
        <v>130</v>
      </c>
      <c r="AF357" s="8">
        <v>91.369</v>
      </c>
      <c r="AG357" s="8">
        <f t="shared" si="90"/>
        <v>274.10699999999997</v>
      </c>
      <c r="AH357" s="8">
        <f t="shared" si="91"/>
        <v>94.44144</v>
      </c>
      <c r="AI357" s="8">
        <f t="shared" si="92"/>
        <v>283.32432</v>
      </c>
      <c r="AJ357" s="8">
        <f t="shared" si="83"/>
        <v>1.0336267224113211</v>
      </c>
      <c r="AK357" s="8"/>
      <c r="AL357" s="30">
        <v>2</v>
      </c>
      <c r="AQ357" s="12"/>
    </row>
    <row r="358" spans="1:43" x14ac:dyDescent="0.3">
      <c r="A358">
        <v>386</v>
      </c>
      <c r="B358">
        <v>342</v>
      </c>
      <c r="C358" s="2">
        <v>4</v>
      </c>
      <c r="D358" s="30" t="s">
        <v>894</v>
      </c>
      <c r="E358">
        <v>1</v>
      </c>
      <c r="F358" s="2">
        <v>3</v>
      </c>
      <c r="G358" t="s">
        <v>747</v>
      </c>
      <c r="H358">
        <v>3</v>
      </c>
      <c r="I358" s="2">
        <v>1</v>
      </c>
      <c r="J358" t="s">
        <v>748</v>
      </c>
      <c r="K358">
        <v>1</v>
      </c>
      <c r="L358" s="2">
        <v>4</v>
      </c>
      <c r="M358" t="s">
        <v>801</v>
      </c>
      <c r="N358">
        <v>1</v>
      </c>
      <c r="O358" s="2">
        <v>4</v>
      </c>
      <c r="P358" t="str">
        <f t="shared" si="93"/>
        <v>T-115206_4</v>
      </c>
      <c r="Q358">
        <f t="shared" si="94"/>
        <v>1</v>
      </c>
      <c r="U358" s="1" t="s">
        <v>806</v>
      </c>
      <c r="V358" s="1" t="s">
        <v>784</v>
      </c>
      <c r="W358" s="1" t="s">
        <v>108</v>
      </c>
      <c r="X358" s="1">
        <v>1</v>
      </c>
      <c r="Y358" s="1" t="s">
        <v>597</v>
      </c>
      <c r="Z358" s="38">
        <v>10</v>
      </c>
      <c r="AA358" s="1" t="s">
        <v>131</v>
      </c>
      <c r="AB358" s="2">
        <f t="shared" si="89"/>
        <v>3</v>
      </c>
      <c r="AC358" s="38">
        <v>302</v>
      </c>
      <c r="AD358" s="38">
        <v>3909</v>
      </c>
      <c r="AE358" s="15" t="s">
        <v>130</v>
      </c>
      <c r="AF358" s="8">
        <v>91.369</v>
      </c>
      <c r="AG358" s="8">
        <f t="shared" si="90"/>
        <v>274.10699999999997</v>
      </c>
      <c r="AH358" s="8">
        <f t="shared" si="91"/>
        <v>94.44144</v>
      </c>
      <c r="AI358" s="8">
        <f t="shared" si="92"/>
        <v>283.32432</v>
      </c>
      <c r="AJ358" s="8">
        <f t="shared" si="83"/>
        <v>1.0336267224113211</v>
      </c>
      <c r="AK358" s="8"/>
      <c r="AL358" s="30">
        <v>2</v>
      </c>
    </row>
    <row r="359" spans="1:43" x14ac:dyDescent="0.3">
      <c r="A359">
        <v>446</v>
      </c>
      <c r="B359">
        <v>343</v>
      </c>
      <c r="C359" s="2">
        <v>5</v>
      </c>
      <c r="D359" s="30" t="s">
        <v>1040</v>
      </c>
      <c r="E359">
        <v>1</v>
      </c>
      <c r="F359" s="2">
        <v>1</v>
      </c>
      <c r="G359" t="s">
        <v>901</v>
      </c>
      <c r="H359">
        <v>3</v>
      </c>
      <c r="I359" s="2">
        <v>1</v>
      </c>
      <c r="J359" t="s">
        <v>902</v>
      </c>
      <c r="K359">
        <v>1</v>
      </c>
      <c r="L359" s="2">
        <v>1</v>
      </c>
      <c r="M359" t="s">
        <v>903</v>
      </c>
      <c r="N359">
        <v>1</v>
      </c>
      <c r="O359" s="2">
        <v>2</v>
      </c>
      <c r="P359" t="str">
        <f t="shared" si="93"/>
        <v>T-112493_Standard</v>
      </c>
      <c r="Q359">
        <f t="shared" si="94"/>
        <v>2</v>
      </c>
      <c r="U359" s="12" t="s">
        <v>906</v>
      </c>
      <c r="V359" s="12" t="s">
        <v>907</v>
      </c>
      <c r="W359" s="12" t="s">
        <v>108</v>
      </c>
      <c r="X359" s="12">
        <v>2</v>
      </c>
      <c r="Y359" t="s">
        <v>597</v>
      </c>
      <c r="Z359" s="40">
        <v>10</v>
      </c>
      <c r="AA359" s="17" t="s">
        <v>131</v>
      </c>
      <c r="AB359" s="2">
        <f t="shared" si="89"/>
        <v>6</v>
      </c>
      <c r="AC359" s="40">
        <v>365</v>
      </c>
      <c r="AD359" s="40">
        <v>4390</v>
      </c>
      <c r="AE359" s="33" t="s">
        <v>130</v>
      </c>
      <c r="AF359" s="8">
        <v>127.75</v>
      </c>
      <c r="AG359" s="8">
        <f t="shared" si="90"/>
        <v>766.5</v>
      </c>
      <c r="AH359" s="8">
        <f t="shared" si="91"/>
        <v>128.18799999999999</v>
      </c>
      <c r="AI359" s="8">
        <f t="shared" si="92"/>
        <v>769.12799999999993</v>
      </c>
      <c r="AJ359" s="8">
        <f t="shared" si="83"/>
        <v>1.0034285714285713</v>
      </c>
      <c r="AK359" s="8"/>
      <c r="AL359">
        <v>2</v>
      </c>
    </row>
    <row r="360" spans="1:43" x14ac:dyDescent="0.3">
      <c r="A360">
        <v>455</v>
      </c>
      <c r="B360">
        <v>344</v>
      </c>
      <c r="C360" s="2">
        <v>5</v>
      </c>
      <c r="D360" s="30" t="s">
        <v>1040</v>
      </c>
      <c r="E360">
        <v>1</v>
      </c>
      <c r="F360" s="2">
        <v>1</v>
      </c>
      <c r="G360" t="s">
        <v>901</v>
      </c>
      <c r="H360">
        <v>3</v>
      </c>
      <c r="I360" s="2">
        <v>1</v>
      </c>
      <c r="J360" t="s">
        <v>902</v>
      </c>
      <c r="K360">
        <v>1</v>
      </c>
      <c r="L360" s="2">
        <v>1</v>
      </c>
      <c r="M360" t="s">
        <v>903</v>
      </c>
      <c r="N360">
        <v>1</v>
      </c>
      <c r="O360" s="2">
        <v>11</v>
      </c>
      <c r="P360" t="str">
        <f t="shared" si="93"/>
        <v>T-115073_Standard</v>
      </c>
      <c r="Q360">
        <f t="shared" si="94"/>
        <v>1</v>
      </c>
      <c r="U360" s="12" t="s">
        <v>925</v>
      </c>
      <c r="V360" s="12" t="s">
        <v>926</v>
      </c>
      <c r="W360" s="12" t="s">
        <v>108</v>
      </c>
      <c r="X360" s="12">
        <v>1</v>
      </c>
      <c r="Y360" s="12" t="s">
        <v>597</v>
      </c>
      <c r="Z360" s="37">
        <v>10</v>
      </c>
      <c r="AA360" s="17" t="s">
        <v>131</v>
      </c>
      <c r="AB360" s="2">
        <f t="shared" si="89"/>
        <v>3</v>
      </c>
      <c r="AC360" s="37">
        <v>365</v>
      </c>
      <c r="AD360" s="37">
        <v>4390</v>
      </c>
      <c r="AE360" s="33" t="s">
        <v>130</v>
      </c>
      <c r="AF360" s="8">
        <v>128.934</v>
      </c>
      <c r="AG360" s="8">
        <f t="shared" si="90"/>
        <v>386.80200000000002</v>
      </c>
      <c r="AH360" s="8">
        <f t="shared" si="91"/>
        <v>128.18799999999999</v>
      </c>
      <c r="AI360" s="8">
        <f t="shared" si="92"/>
        <v>384.56399999999996</v>
      </c>
      <c r="AJ360" s="8">
        <f t="shared" si="83"/>
        <v>0.99421409403260563</v>
      </c>
      <c r="AK360" s="8"/>
      <c r="AL360">
        <v>2</v>
      </c>
      <c r="AN360" s="12"/>
      <c r="AQ360" s="12"/>
    </row>
    <row r="361" spans="1:43" x14ac:dyDescent="0.3">
      <c r="A361">
        <v>457</v>
      </c>
      <c r="B361">
        <v>345</v>
      </c>
      <c r="C361" s="2">
        <v>5</v>
      </c>
      <c r="D361" s="30" t="s">
        <v>1040</v>
      </c>
      <c r="E361">
        <v>1</v>
      </c>
      <c r="F361" s="2">
        <v>1</v>
      </c>
      <c r="G361" t="s">
        <v>901</v>
      </c>
      <c r="H361">
        <v>3</v>
      </c>
      <c r="I361" s="2">
        <v>1</v>
      </c>
      <c r="J361" t="s">
        <v>902</v>
      </c>
      <c r="K361">
        <v>1</v>
      </c>
      <c r="L361" s="2">
        <v>2</v>
      </c>
      <c r="M361" t="s">
        <v>927</v>
      </c>
      <c r="N361">
        <v>1</v>
      </c>
      <c r="O361" s="2">
        <v>2</v>
      </c>
      <c r="P361" t="str">
        <f t="shared" si="93"/>
        <v>T-112493_Standard</v>
      </c>
      <c r="Q361">
        <f t="shared" si="94"/>
        <v>2</v>
      </c>
      <c r="U361" s="12" t="s">
        <v>930</v>
      </c>
      <c r="V361" s="12" t="s">
        <v>907</v>
      </c>
      <c r="W361" s="12" t="s">
        <v>108</v>
      </c>
      <c r="X361" s="12">
        <v>2</v>
      </c>
      <c r="Y361" s="12" t="s">
        <v>597</v>
      </c>
      <c r="Z361" s="37">
        <v>10</v>
      </c>
      <c r="AA361" s="17" t="s">
        <v>131</v>
      </c>
      <c r="AB361" s="2">
        <f t="shared" si="89"/>
        <v>6</v>
      </c>
      <c r="AC361" s="37">
        <v>365</v>
      </c>
      <c r="AD361" s="37">
        <v>4390</v>
      </c>
      <c r="AE361" s="33" t="s">
        <v>130</v>
      </c>
      <c r="AF361" s="8">
        <v>127.75</v>
      </c>
      <c r="AG361" s="8">
        <f t="shared" si="90"/>
        <v>766.5</v>
      </c>
      <c r="AH361" s="8">
        <f t="shared" si="91"/>
        <v>128.18799999999999</v>
      </c>
      <c r="AI361" s="8">
        <f t="shared" si="92"/>
        <v>769.12799999999993</v>
      </c>
      <c r="AJ361" s="8">
        <f t="shared" si="83"/>
        <v>1.0034285714285713</v>
      </c>
      <c r="AK361" s="8"/>
      <c r="AL361">
        <v>2</v>
      </c>
    </row>
    <row r="362" spans="1:43" x14ac:dyDescent="0.3">
      <c r="A362">
        <v>469</v>
      </c>
      <c r="B362">
        <v>346</v>
      </c>
      <c r="C362" s="2">
        <v>5</v>
      </c>
      <c r="D362" s="30" t="s">
        <v>1040</v>
      </c>
      <c r="E362">
        <v>1</v>
      </c>
      <c r="F362" s="2">
        <v>1</v>
      </c>
      <c r="G362" t="s">
        <v>901</v>
      </c>
      <c r="H362">
        <v>3</v>
      </c>
      <c r="I362" s="2">
        <v>1</v>
      </c>
      <c r="J362" t="s">
        <v>902</v>
      </c>
      <c r="K362">
        <v>1</v>
      </c>
      <c r="L362" s="2">
        <v>2</v>
      </c>
      <c r="M362" t="s">
        <v>927</v>
      </c>
      <c r="N362">
        <v>1</v>
      </c>
      <c r="O362" s="2">
        <v>14</v>
      </c>
      <c r="P362" t="str">
        <f t="shared" si="93"/>
        <v>T-115073_Standard</v>
      </c>
      <c r="Q362">
        <f t="shared" si="94"/>
        <v>1</v>
      </c>
      <c r="U362" s="12" t="s">
        <v>946</v>
      </c>
      <c r="V362" s="12" t="s">
        <v>926</v>
      </c>
      <c r="W362" s="12" t="s">
        <v>108</v>
      </c>
      <c r="X362" s="12">
        <v>1</v>
      </c>
      <c r="Y362" s="12" t="s">
        <v>597</v>
      </c>
      <c r="Z362" s="37">
        <v>10</v>
      </c>
      <c r="AA362" s="17" t="s">
        <v>131</v>
      </c>
      <c r="AB362" s="2">
        <f t="shared" si="89"/>
        <v>3</v>
      </c>
      <c r="AC362" s="37">
        <v>365</v>
      </c>
      <c r="AD362" s="37">
        <v>4390</v>
      </c>
      <c r="AE362" s="33" t="s">
        <v>130</v>
      </c>
      <c r="AF362" s="8">
        <v>128.934</v>
      </c>
      <c r="AG362" s="8">
        <f t="shared" si="90"/>
        <v>386.80200000000002</v>
      </c>
      <c r="AH362" s="8">
        <f t="shared" si="91"/>
        <v>128.18799999999999</v>
      </c>
      <c r="AI362" s="8">
        <f t="shared" si="92"/>
        <v>384.56399999999996</v>
      </c>
      <c r="AJ362" s="8">
        <f t="shared" si="83"/>
        <v>0.99421409403260563</v>
      </c>
      <c r="AK362" s="8"/>
      <c r="AL362">
        <v>2</v>
      </c>
    </row>
    <row r="363" spans="1:43" x14ac:dyDescent="0.3">
      <c r="D363" s="30"/>
      <c r="U363" s="12"/>
      <c r="V363" s="12"/>
      <c r="W363" s="12"/>
      <c r="X363" s="12"/>
      <c r="Y363" s="12"/>
      <c r="Z363" s="37"/>
      <c r="AA363" s="17"/>
      <c r="AC363" s="37"/>
      <c r="AD363" s="37"/>
      <c r="AE363" s="33"/>
      <c r="AF363" s="8"/>
      <c r="AG363" s="8"/>
      <c r="AH363" s="8"/>
      <c r="AI363" s="8"/>
      <c r="AJ363" s="8"/>
      <c r="AK363" s="8"/>
    </row>
    <row r="364" spans="1:43" x14ac:dyDescent="0.3">
      <c r="A364">
        <v>218</v>
      </c>
      <c r="B364">
        <v>347</v>
      </c>
      <c r="C364" s="2">
        <v>3</v>
      </c>
      <c r="D364" s="30" t="s">
        <v>613</v>
      </c>
      <c r="E364">
        <v>1</v>
      </c>
      <c r="F364" s="2" t="s">
        <v>412</v>
      </c>
      <c r="G364" t="s">
        <v>413</v>
      </c>
      <c r="H364">
        <v>2</v>
      </c>
      <c r="I364" s="2">
        <v>10</v>
      </c>
      <c r="J364" t="str">
        <f>V364</f>
        <v>T-115622_Standard</v>
      </c>
      <c r="K364">
        <f>X364</f>
        <v>2</v>
      </c>
      <c r="U364" s="12" t="s">
        <v>426</v>
      </c>
      <c r="V364" s="12" t="s">
        <v>427</v>
      </c>
      <c r="W364" s="1" t="s">
        <v>108</v>
      </c>
      <c r="X364" s="1">
        <v>2</v>
      </c>
      <c r="Y364" s="1" t="s">
        <v>600</v>
      </c>
      <c r="Z364" s="37">
        <v>12</v>
      </c>
      <c r="AA364" s="1" t="s">
        <v>131</v>
      </c>
      <c r="AB364" s="2">
        <f>PRODUCT(E364,H364,K364,N364,Q364)</f>
        <v>4</v>
      </c>
      <c r="AC364" s="37">
        <v>160</v>
      </c>
      <c r="AD364" s="37">
        <v>200</v>
      </c>
      <c r="AE364" s="15" t="s">
        <v>130</v>
      </c>
      <c r="AF364" s="8">
        <v>2.9689999999999999</v>
      </c>
      <c r="AG364" s="8">
        <f>AF364*AB364</f>
        <v>11.875999999999999</v>
      </c>
      <c r="AH364" s="8">
        <f>Z364*AC364*AD364*8/1000000</f>
        <v>3.0720000000000001</v>
      </c>
      <c r="AI364" s="8">
        <f>AH364*AB364</f>
        <v>12.288</v>
      </c>
      <c r="AJ364" s="8">
        <f t="shared" si="83"/>
        <v>1.0346918154260694</v>
      </c>
      <c r="AK364" s="8"/>
      <c r="AN364" t="s">
        <v>653</v>
      </c>
      <c r="AQ364" s="30" t="s">
        <v>632</v>
      </c>
    </row>
    <row r="365" spans="1:43" x14ac:dyDescent="0.3">
      <c r="A365">
        <v>513</v>
      </c>
      <c r="B365">
        <v>348</v>
      </c>
      <c r="C365" s="2">
        <v>5</v>
      </c>
      <c r="D365" s="30" t="s">
        <v>1040</v>
      </c>
      <c r="E365">
        <v>1</v>
      </c>
      <c r="F365" s="2">
        <v>1</v>
      </c>
      <c r="G365" t="s">
        <v>901</v>
      </c>
      <c r="H365">
        <v>3</v>
      </c>
      <c r="I365" s="2">
        <v>3</v>
      </c>
      <c r="J365" t="s">
        <v>982</v>
      </c>
      <c r="K365">
        <v>4</v>
      </c>
      <c r="L365" s="2">
        <v>1</v>
      </c>
      <c r="M365" t="s">
        <v>983</v>
      </c>
      <c r="N365">
        <v>1</v>
      </c>
      <c r="O365" s="2">
        <v>5</v>
      </c>
      <c r="P365" t="str">
        <f>V365</f>
        <v>T-112680_Standard</v>
      </c>
      <c r="Q365">
        <f>X365</f>
        <v>1</v>
      </c>
      <c r="U365" s="12" t="s">
        <v>998</v>
      </c>
      <c r="V365" s="12" t="s">
        <v>999</v>
      </c>
      <c r="W365" s="12" t="s">
        <v>108</v>
      </c>
      <c r="X365" s="12">
        <v>1</v>
      </c>
      <c r="Y365" s="12" t="s">
        <v>600</v>
      </c>
      <c r="Z365" s="37">
        <v>12</v>
      </c>
      <c r="AA365" s="17" t="s">
        <v>131</v>
      </c>
      <c r="AB365" s="2">
        <f>PRODUCT(E365,H365,K365,N365,Q365)</f>
        <v>12</v>
      </c>
      <c r="AC365" s="37">
        <v>520</v>
      </c>
      <c r="AD365" s="37">
        <v>520</v>
      </c>
      <c r="AE365" s="33" t="s">
        <v>130</v>
      </c>
      <c r="AF365" s="8">
        <v>14.49</v>
      </c>
      <c r="AG365" s="8">
        <f>AF365*AB365</f>
        <v>173.88</v>
      </c>
      <c r="AH365" s="8">
        <f>Z365*AC365*AD365*8/1000000</f>
        <v>25.958400000000001</v>
      </c>
      <c r="AI365" s="8">
        <f>AH365*AB365</f>
        <v>311.50080000000003</v>
      </c>
      <c r="AJ365" s="8">
        <f t="shared" si="83"/>
        <v>1.7914699792960664</v>
      </c>
      <c r="AK365" s="8"/>
    </row>
    <row r="366" spans="1:43" x14ac:dyDescent="0.3">
      <c r="D366" s="30"/>
      <c r="U366" s="12"/>
      <c r="V366" s="12"/>
      <c r="W366" s="12"/>
      <c r="X366" s="12"/>
      <c r="Y366" s="12"/>
      <c r="Z366" s="37"/>
      <c r="AA366" s="17"/>
      <c r="AC366" s="37"/>
      <c r="AD366" s="37"/>
      <c r="AE366" s="33"/>
      <c r="AF366" s="8"/>
      <c r="AG366" s="8"/>
      <c r="AH366" s="8"/>
      <c r="AI366" s="8"/>
      <c r="AJ366" s="8"/>
      <c r="AK366" s="8"/>
    </row>
    <row r="367" spans="1:43" x14ac:dyDescent="0.3">
      <c r="A367">
        <v>261</v>
      </c>
      <c r="B367">
        <v>349</v>
      </c>
      <c r="C367" s="2">
        <v>3</v>
      </c>
      <c r="D367" s="30" t="s">
        <v>613</v>
      </c>
      <c r="E367">
        <v>1</v>
      </c>
      <c r="F367" s="2" t="s">
        <v>460</v>
      </c>
      <c r="G367" t="s">
        <v>461</v>
      </c>
      <c r="H367">
        <v>3</v>
      </c>
      <c r="I367" s="2">
        <v>4</v>
      </c>
      <c r="J367" t="s">
        <v>512</v>
      </c>
      <c r="K367">
        <v>1</v>
      </c>
      <c r="L367" s="2">
        <v>2</v>
      </c>
      <c r="M367" t="str">
        <f>V367</f>
        <v>T-114511_Standard</v>
      </c>
      <c r="N367">
        <f>X367</f>
        <v>2</v>
      </c>
      <c r="U367" s="12" t="s">
        <v>518</v>
      </c>
      <c r="V367" s="12" t="s">
        <v>519</v>
      </c>
      <c r="W367" s="1" t="s">
        <v>108</v>
      </c>
      <c r="X367" s="1">
        <v>2</v>
      </c>
      <c r="Y367" s="1" t="s">
        <v>604</v>
      </c>
      <c r="Z367" s="37">
        <v>15</v>
      </c>
      <c r="AA367" s="1" t="s">
        <v>131</v>
      </c>
      <c r="AB367" s="2">
        <f t="shared" ref="AB367:AB392" si="95">PRODUCT(E367,H367,K367,N367,Q367)</f>
        <v>6</v>
      </c>
      <c r="AC367" s="37">
        <v>40</v>
      </c>
      <c r="AD367" s="37">
        <v>60</v>
      </c>
      <c r="AE367" s="15" t="s">
        <v>130</v>
      </c>
      <c r="AF367" s="8">
        <v>0.246</v>
      </c>
      <c r="AG367" s="8">
        <f t="shared" ref="AG367:AG392" si="96">AF367*AB367</f>
        <v>1.476</v>
      </c>
      <c r="AH367" s="8">
        <f t="shared" ref="AH367:AH392" si="97">Z367*AC367*AD367*8/1000000</f>
        <v>0.28799999999999998</v>
      </c>
      <c r="AI367" s="8">
        <f t="shared" ref="AI367:AI392" si="98">AH367*AB367</f>
        <v>1.7279999999999998</v>
      </c>
      <c r="AJ367" s="8">
        <f t="shared" si="83"/>
        <v>1.1707317073170731</v>
      </c>
      <c r="AK367" s="8"/>
      <c r="AN367" t="s">
        <v>660</v>
      </c>
      <c r="AQ367" s="30" t="s">
        <v>640</v>
      </c>
    </row>
    <row r="368" spans="1:43" x14ac:dyDescent="0.3">
      <c r="A368">
        <v>300</v>
      </c>
      <c r="B368">
        <v>350</v>
      </c>
      <c r="C368" s="2">
        <v>3</v>
      </c>
      <c r="D368" s="30" t="s">
        <v>613</v>
      </c>
      <c r="E368">
        <v>1</v>
      </c>
      <c r="F368" s="2" t="s">
        <v>547</v>
      </c>
      <c r="G368" t="s">
        <v>548</v>
      </c>
      <c r="H368">
        <v>1</v>
      </c>
      <c r="I368" s="2">
        <v>4</v>
      </c>
      <c r="J368" t="s">
        <v>575</v>
      </c>
      <c r="K368">
        <v>1</v>
      </c>
      <c r="L368" s="2">
        <v>2</v>
      </c>
      <c r="M368" t="str">
        <f>V368</f>
        <v>T-114511_Standard</v>
      </c>
      <c r="N368">
        <f>X368</f>
        <v>2</v>
      </c>
      <c r="U368" s="12" t="s">
        <v>578</v>
      </c>
      <c r="V368" s="12" t="s">
        <v>519</v>
      </c>
      <c r="W368" s="1" t="s">
        <v>108</v>
      </c>
      <c r="X368" s="1">
        <v>2</v>
      </c>
      <c r="Y368" s="1" t="s">
        <v>604</v>
      </c>
      <c r="Z368" s="37">
        <v>15</v>
      </c>
      <c r="AA368" s="1" t="s">
        <v>131</v>
      </c>
      <c r="AB368" s="2">
        <f t="shared" si="95"/>
        <v>2</v>
      </c>
      <c r="AC368" s="37">
        <v>40</v>
      </c>
      <c r="AD368" s="37">
        <v>60</v>
      </c>
      <c r="AE368" s="15" t="s">
        <v>130</v>
      </c>
      <c r="AF368" s="8">
        <v>0.246</v>
      </c>
      <c r="AG368" s="8">
        <f t="shared" si="96"/>
        <v>0.49199999999999999</v>
      </c>
      <c r="AH368" s="8">
        <f t="shared" si="97"/>
        <v>0.28799999999999998</v>
      </c>
      <c r="AI368" s="8">
        <f t="shared" si="98"/>
        <v>0.57599999999999996</v>
      </c>
      <c r="AJ368" s="8">
        <f t="shared" ref="AJ368:AJ431" si="99">AI368/AG368</f>
        <v>1.1707317073170731</v>
      </c>
      <c r="AK368" s="8"/>
      <c r="AN368" t="s">
        <v>660</v>
      </c>
      <c r="AQ368" s="30" t="s">
        <v>640</v>
      </c>
    </row>
    <row r="369" spans="1:43" x14ac:dyDescent="0.3">
      <c r="A369">
        <v>432</v>
      </c>
      <c r="B369">
        <v>351</v>
      </c>
      <c r="C369" s="2">
        <v>4</v>
      </c>
      <c r="D369" s="30" t="s">
        <v>894</v>
      </c>
      <c r="E369">
        <v>1</v>
      </c>
      <c r="F369" s="2">
        <v>3</v>
      </c>
      <c r="G369" t="s">
        <v>747</v>
      </c>
      <c r="H369">
        <v>3</v>
      </c>
      <c r="I369" s="2">
        <v>2</v>
      </c>
      <c r="J369" t="s">
        <v>461</v>
      </c>
      <c r="K369">
        <v>1</v>
      </c>
      <c r="L369" s="2">
        <v>4</v>
      </c>
      <c r="M369" t="s">
        <v>512</v>
      </c>
      <c r="N369">
        <v>1</v>
      </c>
      <c r="O369" s="2">
        <v>2</v>
      </c>
      <c r="P369" t="str">
        <f>V369</f>
        <v>T-114511_Standard</v>
      </c>
      <c r="Q369">
        <f>X369</f>
        <v>2</v>
      </c>
      <c r="U369" s="1" t="s">
        <v>863</v>
      </c>
      <c r="V369" s="1" t="s">
        <v>519</v>
      </c>
      <c r="W369" s="1" t="s">
        <v>108</v>
      </c>
      <c r="X369" s="1">
        <v>2</v>
      </c>
      <c r="Y369" s="12"/>
      <c r="Z369" s="37">
        <v>15</v>
      </c>
      <c r="AA369" s="17" t="s">
        <v>131</v>
      </c>
      <c r="AB369" s="2">
        <f t="shared" si="95"/>
        <v>6</v>
      </c>
      <c r="AC369" s="37">
        <v>40</v>
      </c>
      <c r="AD369" s="37">
        <v>60</v>
      </c>
      <c r="AE369" s="33" t="s">
        <v>130</v>
      </c>
      <c r="AF369" s="8">
        <v>0.246</v>
      </c>
      <c r="AG369" s="8">
        <f t="shared" si="96"/>
        <v>1.476</v>
      </c>
      <c r="AH369" s="8">
        <f t="shared" si="97"/>
        <v>0.28799999999999998</v>
      </c>
      <c r="AI369" s="8">
        <f t="shared" si="98"/>
        <v>1.7279999999999998</v>
      </c>
      <c r="AJ369" s="8">
        <f t="shared" si="99"/>
        <v>1.1707317073170731</v>
      </c>
      <c r="AK369" s="8"/>
      <c r="AL369" s="12"/>
      <c r="AN369" t="s">
        <v>660</v>
      </c>
      <c r="AQ369" s="30" t="s">
        <v>640</v>
      </c>
    </row>
    <row r="370" spans="1:43" x14ac:dyDescent="0.3">
      <c r="A370">
        <v>495</v>
      </c>
      <c r="B370">
        <v>352</v>
      </c>
      <c r="C370" s="2">
        <v>5</v>
      </c>
      <c r="D370" s="30" t="s">
        <v>1040</v>
      </c>
      <c r="E370">
        <v>1</v>
      </c>
      <c r="F370" s="2">
        <v>1</v>
      </c>
      <c r="G370" t="s">
        <v>901</v>
      </c>
      <c r="H370">
        <v>3</v>
      </c>
      <c r="I370" s="2">
        <v>2</v>
      </c>
      <c r="J370" t="s">
        <v>461</v>
      </c>
      <c r="K370">
        <v>1</v>
      </c>
      <c r="L370" s="2">
        <v>4</v>
      </c>
      <c r="M370" t="s">
        <v>512</v>
      </c>
      <c r="N370">
        <v>1</v>
      </c>
      <c r="O370" s="2">
        <v>2</v>
      </c>
      <c r="P370" t="str">
        <f>V370</f>
        <v>T-114511_Standard</v>
      </c>
      <c r="Q370">
        <f>X370</f>
        <v>2</v>
      </c>
      <c r="U370" s="12" t="s">
        <v>969</v>
      </c>
      <c r="V370" s="12" t="s">
        <v>519</v>
      </c>
      <c r="W370" s="12" t="s">
        <v>108</v>
      </c>
      <c r="X370" s="12">
        <v>2</v>
      </c>
      <c r="Y370" s="12"/>
      <c r="Z370" s="37">
        <v>15</v>
      </c>
      <c r="AA370" s="17" t="s">
        <v>131</v>
      </c>
      <c r="AB370" s="2">
        <f t="shared" si="95"/>
        <v>6</v>
      </c>
      <c r="AC370" s="37">
        <v>40</v>
      </c>
      <c r="AD370" s="37">
        <v>60</v>
      </c>
      <c r="AE370" s="33" t="s">
        <v>130</v>
      </c>
      <c r="AF370" s="8">
        <v>0.246</v>
      </c>
      <c r="AG370" s="8">
        <f t="shared" si="96"/>
        <v>1.476</v>
      </c>
      <c r="AH370" s="8">
        <f t="shared" si="97"/>
        <v>0.28799999999999998</v>
      </c>
      <c r="AI370" s="8">
        <f t="shared" si="98"/>
        <v>1.7279999999999998</v>
      </c>
      <c r="AJ370" s="8">
        <f t="shared" si="99"/>
        <v>1.1707317073170731</v>
      </c>
      <c r="AK370" s="8"/>
      <c r="AN370" t="s">
        <v>660</v>
      </c>
      <c r="AQ370" s="30" t="s">
        <v>640</v>
      </c>
    </row>
    <row r="371" spans="1:43" x14ac:dyDescent="0.3">
      <c r="A371">
        <v>238</v>
      </c>
      <c r="B371">
        <v>353</v>
      </c>
      <c r="C371" s="2">
        <v>3</v>
      </c>
      <c r="D371" s="30" t="s">
        <v>613</v>
      </c>
      <c r="E371">
        <v>1</v>
      </c>
      <c r="F371" s="2" t="s">
        <v>460</v>
      </c>
      <c r="G371" t="s">
        <v>461</v>
      </c>
      <c r="H371">
        <v>3</v>
      </c>
      <c r="I371" s="2">
        <v>1</v>
      </c>
      <c r="J371" t="s">
        <v>462</v>
      </c>
      <c r="K371">
        <v>1</v>
      </c>
      <c r="L371" s="2">
        <v>1</v>
      </c>
      <c r="M371" t="s">
        <v>463</v>
      </c>
      <c r="N371">
        <v>1</v>
      </c>
      <c r="O371" s="2">
        <v>3</v>
      </c>
      <c r="P371" t="str">
        <f>V371</f>
        <v>T-114490_Standard</v>
      </c>
      <c r="Q371">
        <f>X371</f>
        <v>2</v>
      </c>
      <c r="U371" s="12" t="s">
        <v>468</v>
      </c>
      <c r="V371" s="12" t="s">
        <v>469</v>
      </c>
      <c r="W371" s="1" t="s">
        <v>108</v>
      </c>
      <c r="X371" s="1">
        <v>2</v>
      </c>
      <c r="Y371" s="1" t="s">
        <v>604</v>
      </c>
      <c r="Z371" s="37">
        <v>15</v>
      </c>
      <c r="AA371" s="1" t="s">
        <v>131</v>
      </c>
      <c r="AB371" s="2">
        <f t="shared" si="95"/>
        <v>6</v>
      </c>
      <c r="AC371" s="37">
        <v>40</v>
      </c>
      <c r="AD371" s="37">
        <v>110</v>
      </c>
      <c r="AE371" s="15" t="s">
        <v>130</v>
      </c>
      <c r="AF371" s="8">
        <v>0.49</v>
      </c>
      <c r="AG371" s="8">
        <f t="shared" si="96"/>
        <v>2.94</v>
      </c>
      <c r="AH371" s="8">
        <f t="shared" si="97"/>
        <v>0.52800000000000002</v>
      </c>
      <c r="AI371" s="8">
        <f t="shared" si="98"/>
        <v>3.1680000000000001</v>
      </c>
      <c r="AJ371" s="8">
        <f t="shared" si="99"/>
        <v>1.0775510204081633</v>
      </c>
      <c r="AK371" s="8"/>
      <c r="AN371" t="s">
        <v>656</v>
      </c>
      <c r="AQ371" s="30" t="s">
        <v>634</v>
      </c>
    </row>
    <row r="372" spans="1:43" x14ac:dyDescent="0.3">
      <c r="A372">
        <v>277</v>
      </c>
      <c r="B372">
        <v>354</v>
      </c>
      <c r="C372" s="2">
        <v>3</v>
      </c>
      <c r="D372" s="30" t="s">
        <v>613</v>
      </c>
      <c r="E372">
        <v>1</v>
      </c>
      <c r="F372" s="2" t="s">
        <v>547</v>
      </c>
      <c r="G372" t="s">
        <v>548</v>
      </c>
      <c r="H372">
        <v>1</v>
      </c>
      <c r="I372" s="2">
        <v>1</v>
      </c>
      <c r="J372" t="s">
        <v>549</v>
      </c>
      <c r="K372">
        <v>1</v>
      </c>
      <c r="L372" s="2">
        <v>1</v>
      </c>
      <c r="M372" t="s">
        <v>550</v>
      </c>
      <c r="N372">
        <v>1</v>
      </c>
      <c r="O372" s="2">
        <v>3</v>
      </c>
      <c r="P372" t="str">
        <f>V372</f>
        <v>T-114490_Standard</v>
      </c>
      <c r="Q372">
        <f>X372</f>
        <v>2</v>
      </c>
      <c r="U372" s="12" t="s">
        <v>553</v>
      </c>
      <c r="V372" s="12" t="s">
        <v>469</v>
      </c>
      <c r="W372" s="1" t="s">
        <v>108</v>
      </c>
      <c r="X372" s="1">
        <v>2</v>
      </c>
      <c r="Y372" s="1" t="s">
        <v>604</v>
      </c>
      <c r="Z372" s="37">
        <v>15</v>
      </c>
      <c r="AA372" s="1" t="s">
        <v>131</v>
      </c>
      <c r="AB372" s="2">
        <f t="shared" si="95"/>
        <v>2</v>
      </c>
      <c r="AC372" s="37">
        <v>40</v>
      </c>
      <c r="AD372" s="37">
        <v>110</v>
      </c>
      <c r="AE372" s="15" t="s">
        <v>130</v>
      </c>
      <c r="AF372" s="8">
        <v>0.49</v>
      </c>
      <c r="AG372" s="8">
        <f t="shared" si="96"/>
        <v>0.98</v>
      </c>
      <c r="AH372" s="8">
        <f t="shared" si="97"/>
        <v>0.52800000000000002</v>
      </c>
      <c r="AI372" s="8">
        <f t="shared" si="98"/>
        <v>1.056</v>
      </c>
      <c r="AJ372" s="8">
        <f t="shared" si="99"/>
        <v>1.0775510204081633</v>
      </c>
      <c r="AK372" s="8"/>
      <c r="AN372" t="s">
        <v>656</v>
      </c>
      <c r="AQ372" s="1" t="s">
        <v>634</v>
      </c>
    </row>
    <row r="373" spans="1:43" x14ac:dyDescent="0.3">
      <c r="A373">
        <v>409</v>
      </c>
      <c r="B373">
        <v>355</v>
      </c>
      <c r="C373" s="2">
        <v>4</v>
      </c>
      <c r="D373" s="30" t="s">
        <v>894</v>
      </c>
      <c r="E373">
        <v>1</v>
      </c>
      <c r="F373" s="2">
        <v>3</v>
      </c>
      <c r="G373" t="s">
        <v>747</v>
      </c>
      <c r="H373">
        <v>3</v>
      </c>
      <c r="I373" s="2">
        <v>2</v>
      </c>
      <c r="J373" t="s">
        <v>461</v>
      </c>
      <c r="K373">
        <v>1</v>
      </c>
      <c r="L373" s="2">
        <v>1</v>
      </c>
      <c r="M373" t="s">
        <v>462</v>
      </c>
      <c r="N373">
        <v>1</v>
      </c>
      <c r="O373" s="2">
        <v>1</v>
      </c>
      <c r="P373" t="s">
        <v>463</v>
      </c>
      <c r="Q373">
        <v>1</v>
      </c>
      <c r="R373" s="2">
        <v>3</v>
      </c>
      <c r="S373" t="str">
        <f>V373</f>
        <v>T-114490_Standard</v>
      </c>
      <c r="T373">
        <f>X373</f>
        <v>2</v>
      </c>
      <c r="U373" s="1" t="s">
        <v>840</v>
      </c>
      <c r="V373" s="1" t="s">
        <v>469</v>
      </c>
      <c r="W373" s="1" t="s">
        <v>108</v>
      </c>
      <c r="X373" s="1">
        <v>2</v>
      </c>
      <c r="Y373" s="12"/>
      <c r="Z373" s="37">
        <v>15</v>
      </c>
      <c r="AA373" s="17" t="s">
        <v>131</v>
      </c>
      <c r="AB373" s="2">
        <f t="shared" si="95"/>
        <v>3</v>
      </c>
      <c r="AC373" s="37">
        <v>40</v>
      </c>
      <c r="AD373" s="37">
        <v>110</v>
      </c>
      <c r="AE373" s="33" t="s">
        <v>130</v>
      </c>
      <c r="AF373" s="8">
        <v>0.49</v>
      </c>
      <c r="AG373" s="8">
        <f t="shared" si="96"/>
        <v>1.47</v>
      </c>
      <c r="AH373" s="8">
        <f t="shared" si="97"/>
        <v>0.52800000000000002</v>
      </c>
      <c r="AI373" s="8">
        <f t="shared" si="98"/>
        <v>1.5840000000000001</v>
      </c>
      <c r="AJ373" s="8">
        <f t="shared" si="99"/>
        <v>1.0775510204081633</v>
      </c>
      <c r="AK373" s="8"/>
      <c r="AN373" t="s">
        <v>656</v>
      </c>
      <c r="AQ373" s="30" t="s">
        <v>634</v>
      </c>
    </row>
    <row r="374" spans="1:43" x14ac:dyDescent="0.3">
      <c r="A374">
        <v>472</v>
      </c>
      <c r="B374">
        <v>356</v>
      </c>
      <c r="C374" s="2">
        <v>5</v>
      </c>
      <c r="D374" s="30" t="s">
        <v>1040</v>
      </c>
      <c r="E374">
        <v>1</v>
      </c>
      <c r="F374" s="2">
        <v>1</v>
      </c>
      <c r="G374" t="s">
        <v>901</v>
      </c>
      <c r="H374">
        <v>3</v>
      </c>
      <c r="I374" s="2">
        <v>2</v>
      </c>
      <c r="J374" t="s">
        <v>461</v>
      </c>
      <c r="K374">
        <v>1</v>
      </c>
      <c r="L374" s="2">
        <v>1</v>
      </c>
      <c r="M374" t="s">
        <v>462</v>
      </c>
      <c r="N374">
        <v>1</v>
      </c>
      <c r="O374" s="2">
        <v>1</v>
      </c>
      <c r="P374" t="s">
        <v>463</v>
      </c>
      <c r="Q374">
        <v>1</v>
      </c>
      <c r="R374" s="2">
        <v>3</v>
      </c>
      <c r="S374" t="str">
        <f>V374</f>
        <v>T-114490_Standard</v>
      </c>
      <c r="T374">
        <f>X374</f>
        <v>2</v>
      </c>
      <c r="U374" s="12" t="s">
        <v>949</v>
      </c>
      <c r="V374" s="12" t="s">
        <v>469</v>
      </c>
      <c r="W374" s="12" t="s">
        <v>108</v>
      </c>
      <c r="X374" s="12">
        <v>2</v>
      </c>
      <c r="Y374" s="12"/>
      <c r="Z374" s="37">
        <v>15</v>
      </c>
      <c r="AA374" s="17" t="s">
        <v>131</v>
      </c>
      <c r="AB374" s="2">
        <f t="shared" si="95"/>
        <v>3</v>
      </c>
      <c r="AC374" s="37">
        <v>40</v>
      </c>
      <c r="AD374" s="37">
        <v>110</v>
      </c>
      <c r="AE374" s="33" t="s">
        <v>130</v>
      </c>
      <c r="AF374" s="8">
        <v>0.49</v>
      </c>
      <c r="AG374" s="8">
        <f t="shared" si="96"/>
        <v>1.47</v>
      </c>
      <c r="AH374" s="8">
        <f t="shared" si="97"/>
        <v>0.52800000000000002</v>
      </c>
      <c r="AI374" s="8">
        <f t="shared" si="98"/>
        <v>1.5840000000000001</v>
      </c>
      <c r="AJ374" s="8">
        <f t="shared" si="99"/>
        <v>1.0775510204081633</v>
      </c>
      <c r="AK374" s="8"/>
      <c r="AN374" t="s">
        <v>656</v>
      </c>
      <c r="AQ374" s="1" t="s">
        <v>634</v>
      </c>
    </row>
    <row r="375" spans="1:43" x14ac:dyDescent="0.3">
      <c r="A375">
        <v>244</v>
      </c>
      <c r="B375">
        <v>357</v>
      </c>
      <c r="C375" s="2">
        <v>3</v>
      </c>
      <c r="D375" s="30" t="s">
        <v>613</v>
      </c>
      <c r="E375">
        <v>1</v>
      </c>
      <c r="F375" s="2" t="s">
        <v>460</v>
      </c>
      <c r="G375" t="s">
        <v>461</v>
      </c>
      <c r="H375">
        <v>3</v>
      </c>
      <c r="I375" s="2">
        <v>1</v>
      </c>
      <c r="J375" t="s">
        <v>462</v>
      </c>
      <c r="K375">
        <v>1</v>
      </c>
      <c r="L375" s="2">
        <v>2</v>
      </c>
      <c r="M375" t="s">
        <v>475</v>
      </c>
      <c r="N375">
        <v>1</v>
      </c>
      <c r="O375" s="2">
        <v>3</v>
      </c>
      <c r="P375" t="str">
        <f>V375</f>
        <v>T-114494_Standard</v>
      </c>
      <c r="Q375">
        <f>X375</f>
        <v>2</v>
      </c>
      <c r="U375" s="12" t="s">
        <v>480</v>
      </c>
      <c r="V375" s="12" t="s">
        <v>481</v>
      </c>
      <c r="W375" s="1" t="s">
        <v>108</v>
      </c>
      <c r="X375" s="1">
        <v>2</v>
      </c>
      <c r="Y375" s="1" t="s">
        <v>604</v>
      </c>
      <c r="Z375" s="37">
        <v>15</v>
      </c>
      <c r="AA375" s="1" t="s">
        <v>131</v>
      </c>
      <c r="AB375" s="2">
        <f t="shared" si="95"/>
        <v>6</v>
      </c>
      <c r="AC375" s="37">
        <v>40</v>
      </c>
      <c r="AD375" s="37">
        <v>200</v>
      </c>
      <c r="AE375" s="15" t="s">
        <v>130</v>
      </c>
      <c r="AF375" s="8">
        <v>0.89800000000000002</v>
      </c>
      <c r="AG375" s="8">
        <f t="shared" si="96"/>
        <v>5.3879999999999999</v>
      </c>
      <c r="AH375" s="8">
        <f t="shared" si="97"/>
        <v>0.96</v>
      </c>
      <c r="AI375" s="8">
        <f t="shared" si="98"/>
        <v>5.76</v>
      </c>
      <c r="AJ375" s="8">
        <f t="shared" si="99"/>
        <v>1.0690423162583518</v>
      </c>
      <c r="AK375" s="8"/>
      <c r="AO375" t="s">
        <v>657</v>
      </c>
      <c r="AQ375" s="30" t="s">
        <v>636</v>
      </c>
    </row>
    <row r="376" spans="1:43" x14ac:dyDescent="0.3">
      <c r="A376">
        <v>283</v>
      </c>
      <c r="B376">
        <v>358</v>
      </c>
      <c r="C376" s="2">
        <v>3</v>
      </c>
      <c r="D376" s="30" t="s">
        <v>613</v>
      </c>
      <c r="E376">
        <v>1</v>
      </c>
      <c r="F376" s="2" t="s">
        <v>547</v>
      </c>
      <c r="G376" t="s">
        <v>548</v>
      </c>
      <c r="H376">
        <v>1</v>
      </c>
      <c r="I376" s="2">
        <v>1</v>
      </c>
      <c r="J376" t="s">
        <v>549</v>
      </c>
      <c r="K376">
        <v>1</v>
      </c>
      <c r="L376" s="2">
        <v>2</v>
      </c>
      <c r="M376" t="s">
        <v>557</v>
      </c>
      <c r="N376">
        <v>1</v>
      </c>
      <c r="O376" s="2">
        <v>3</v>
      </c>
      <c r="P376" t="str">
        <f>V376</f>
        <v>T-114494_Standard</v>
      </c>
      <c r="Q376">
        <f>X376</f>
        <v>2</v>
      </c>
      <c r="U376" s="12" t="s">
        <v>560</v>
      </c>
      <c r="V376" s="12" t="s">
        <v>481</v>
      </c>
      <c r="W376" s="1" t="s">
        <v>108</v>
      </c>
      <c r="X376" s="1">
        <v>2</v>
      </c>
      <c r="Y376" s="1" t="s">
        <v>604</v>
      </c>
      <c r="Z376" s="37">
        <v>15</v>
      </c>
      <c r="AA376" s="1" t="s">
        <v>131</v>
      </c>
      <c r="AB376" s="2">
        <f t="shared" si="95"/>
        <v>2</v>
      </c>
      <c r="AC376" s="37">
        <v>40</v>
      </c>
      <c r="AD376" s="37">
        <v>200</v>
      </c>
      <c r="AE376" s="15" t="s">
        <v>130</v>
      </c>
      <c r="AF376" s="8">
        <v>0.89800000000000002</v>
      </c>
      <c r="AG376" s="8">
        <f t="shared" si="96"/>
        <v>1.796</v>
      </c>
      <c r="AH376" s="8">
        <f t="shared" si="97"/>
        <v>0.96</v>
      </c>
      <c r="AI376" s="8">
        <f t="shared" si="98"/>
        <v>1.92</v>
      </c>
      <c r="AJ376" s="8">
        <f t="shared" si="99"/>
        <v>1.0690423162583518</v>
      </c>
      <c r="AK376" s="8"/>
      <c r="AO376" t="s">
        <v>657</v>
      </c>
      <c r="AQ376" s="30" t="s">
        <v>636</v>
      </c>
    </row>
    <row r="377" spans="1:43" x14ac:dyDescent="0.3">
      <c r="A377">
        <v>415</v>
      </c>
      <c r="B377">
        <v>359</v>
      </c>
      <c r="C377" s="2">
        <v>4</v>
      </c>
      <c r="D377" s="30" t="s">
        <v>894</v>
      </c>
      <c r="E377">
        <v>1</v>
      </c>
      <c r="F377" s="2">
        <v>3</v>
      </c>
      <c r="G377" t="s">
        <v>747</v>
      </c>
      <c r="H377">
        <v>3</v>
      </c>
      <c r="I377" s="2">
        <v>2</v>
      </c>
      <c r="J377" t="s">
        <v>461</v>
      </c>
      <c r="K377">
        <v>1</v>
      </c>
      <c r="L377" s="2">
        <v>1</v>
      </c>
      <c r="M377" t="s">
        <v>462</v>
      </c>
      <c r="N377">
        <v>1</v>
      </c>
      <c r="O377" s="2">
        <v>2</v>
      </c>
      <c r="P377" t="s">
        <v>475</v>
      </c>
      <c r="Q377">
        <v>1</v>
      </c>
      <c r="R377" s="2">
        <v>3</v>
      </c>
      <c r="S377" t="str">
        <f>V377</f>
        <v>T-114494_Standard</v>
      </c>
      <c r="T377">
        <f>X377</f>
        <v>2</v>
      </c>
      <c r="U377" s="1" t="s">
        <v>846</v>
      </c>
      <c r="V377" s="1" t="s">
        <v>481</v>
      </c>
      <c r="W377" s="1" t="s">
        <v>108</v>
      </c>
      <c r="X377" s="1">
        <v>2</v>
      </c>
      <c r="Y377" s="12"/>
      <c r="Z377" s="37">
        <v>15</v>
      </c>
      <c r="AA377" s="17" t="s">
        <v>131</v>
      </c>
      <c r="AB377" s="2">
        <f t="shared" si="95"/>
        <v>3</v>
      </c>
      <c r="AC377" s="37">
        <v>40</v>
      </c>
      <c r="AD377" s="37">
        <v>200</v>
      </c>
      <c r="AE377" s="33" t="s">
        <v>130</v>
      </c>
      <c r="AF377" s="8">
        <v>0.89800000000000002</v>
      </c>
      <c r="AG377" s="8">
        <f t="shared" si="96"/>
        <v>2.694</v>
      </c>
      <c r="AH377" s="8">
        <f t="shared" si="97"/>
        <v>0.96</v>
      </c>
      <c r="AI377" s="8">
        <f t="shared" si="98"/>
        <v>2.88</v>
      </c>
      <c r="AJ377" s="8">
        <f t="shared" si="99"/>
        <v>1.0690423162583518</v>
      </c>
      <c r="AK377" s="8"/>
      <c r="AL377" s="12"/>
      <c r="AO377" t="s">
        <v>657</v>
      </c>
      <c r="AQ377" s="30" t="s">
        <v>636</v>
      </c>
    </row>
    <row r="378" spans="1:43" x14ac:dyDescent="0.3">
      <c r="A378">
        <v>478</v>
      </c>
      <c r="B378">
        <v>360</v>
      </c>
      <c r="C378" s="2">
        <v>5</v>
      </c>
      <c r="D378" s="30" t="s">
        <v>1040</v>
      </c>
      <c r="E378">
        <v>1</v>
      </c>
      <c r="F378" s="2">
        <v>1</v>
      </c>
      <c r="G378" t="s">
        <v>901</v>
      </c>
      <c r="H378">
        <v>3</v>
      </c>
      <c r="I378" s="2">
        <v>2</v>
      </c>
      <c r="J378" t="s">
        <v>461</v>
      </c>
      <c r="K378">
        <v>1</v>
      </c>
      <c r="L378" s="2">
        <v>1</v>
      </c>
      <c r="M378" t="s">
        <v>462</v>
      </c>
      <c r="N378">
        <v>1</v>
      </c>
      <c r="O378" s="2">
        <v>2</v>
      </c>
      <c r="P378" t="s">
        <v>475</v>
      </c>
      <c r="Q378">
        <v>1</v>
      </c>
      <c r="R378" s="2">
        <v>3</v>
      </c>
      <c r="S378" t="str">
        <f>V378</f>
        <v>T-114494_Standard</v>
      </c>
      <c r="T378">
        <f>X378</f>
        <v>2</v>
      </c>
      <c r="U378" s="12" t="s">
        <v>955</v>
      </c>
      <c r="V378" s="12" t="s">
        <v>481</v>
      </c>
      <c r="W378" s="12" t="s">
        <v>108</v>
      </c>
      <c r="X378" s="12">
        <v>2</v>
      </c>
      <c r="Y378" s="12"/>
      <c r="Z378" s="37">
        <v>15</v>
      </c>
      <c r="AA378" s="17" t="s">
        <v>131</v>
      </c>
      <c r="AB378" s="2">
        <f t="shared" si="95"/>
        <v>3</v>
      </c>
      <c r="AC378" s="37">
        <v>40</v>
      </c>
      <c r="AD378" s="37">
        <v>200</v>
      </c>
      <c r="AE378" s="33" t="s">
        <v>130</v>
      </c>
      <c r="AF378" s="8">
        <v>0.89800000000000002</v>
      </c>
      <c r="AG378" s="8">
        <f t="shared" si="96"/>
        <v>2.694</v>
      </c>
      <c r="AH378" s="8">
        <f t="shared" si="97"/>
        <v>0.96</v>
      </c>
      <c r="AI378" s="8">
        <f t="shared" si="98"/>
        <v>2.88</v>
      </c>
      <c r="AJ378" s="8">
        <f t="shared" si="99"/>
        <v>1.0690423162583518</v>
      </c>
      <c r="AK378" s="8"/>
      <c r="AO378" t="s">
        <v>657</v>
      </c>
      <c r="AQ378" s="30" t="s">
        <v>636</v>
      </c>
    </row>
    <row r="379" spans="1:43" x14ac:dyDescent="0.3">
      <c r="A379">
        <v>528</v>
      </c>
      <c r="B379">
        <v>361</v>
      </c>
      <c r="C379" s="2">
        <v>5</v>
      </c>
      <c r="D379" s="30" t="s">
        <v>1040</v>
      </c>
      <c r="E379">
        <v>1</v>
      </c>
      <c r="F379" s="2">
        <v>2</v>
      </c>
      <c r="G379" t="str">
        <f>V379</f>
        <v>T-112544_Standard</v>
      </c>
      <c r="H379">
        <f>X379</f>
        <v>8</v>
      </c>
      <c r="U379" s="12" t="s">
        <v>324</v>
      </c>
      <c r="V379" s="12" t="s">
        <v>1027</v>
      </c>
      <c r="W379" s="12" t="s">
        <v>108</v>
      </c>
      <c r="X379" s="12">
        <v>8</v>
      </c>
      <c r="Y379" s="12" t="s">
        <v>604</v>
      </c>
      <c r="Z379" s="37">
        <v>15</v>
      </c>
      <c r="AA379" s="17" t="s">
        <v>131</v>
      </c>
      <c r="AB379" s="2">
        <f t="shared" si="95"/>
        <v>8</v>
      </c>
      <c r="AC379" s="37">
        <v>80</v>
      </c>
      <c r="AD379" s="37">
        <v>370</v>
      </c>
      <c r="AE379" s="33" t="s">
        <v>130</v>
      </c>
      <c r="AF379" s="8">
        <v>3.552</v>
      </c>
      <c r="AG379" s="8">
        <f t="shared" si="96"/>
        <v>28.416</v>
      </c>
      <c r="AH379" s="8">
        <f t="shared" si="97"/>
        <v>3.552</v>
      </c>
      <c r="AI379" s="8">
        <f t="shared" si="98"/>
        <v>28.416</v>
      </c>
      <c r="AJ379" s="8">
        <f t="shared" si="99"/>
        <v>1</v>
      </c>
      <c r="AK379" s="8"/>
      <c r="AQ379" s="12"/>
    </row>
    <row r="380" spans="1:43" x14ac:dyDescent="0.3">
      <c r="A380">
        <v>349</v>
      </c>
      <c r="B380">
        <v>362</v>
      </c>
      <c r="C380" s="2">
        <v>4</v>
      </c>
      <c r="D380" s="30" t="s">
        <v>894</v>
      </c>
      <c r="E380">
        <v>1</v>
      </c>
      <c r="F380" s="2">
        <v>1</v>
      </c>
      <c r="G380" t="s">
        <v>679</v>
      </c>
      <c r="H380">
        <v>1</v>
      </c>
      <c r="I380" s="2">
        <v>3</v>
      </c>
      <c r="J380" t="s">
        <v>729</v>
      </c>
      <c r="K380">
        <v>6</v>
      </c>
      <c r="L380" s="2">
        <v>4</v>
      </c>
      <c r="M380" t="str">
        <f>V380</f>
        <v>T-113330_Standard</v>
      </c>
      <c r="N380">
        <f>X380</f>
        <v>2</v>
      </c>
      <c r="U380" s="1" t="s">
        <v>24</v>
      </c>
      <c r="V380" s="1" t="s">
        <v>733</v>
      </c>
      <c r="W380" s="1" t="s">
        <v>108</v>
      </c>
      <c r="X380" s="1">
        <v>2</v>
      </c>
      <c r="Y380" s="1" t="s">
        <v>604</v>
      </c>
      <c r="Z380" s="38">
        <v>15</v>
      </c>
      <c r="AA380" s="1" t="s">
        <v>131</v>
      </c>
      <c r="AB380" s="2">
        <f t="shared" si="95"/>
        <v>12</v>
      </c>
      <c r="AC380" s="38">
        <v>100</v>
      </c>
      <c r="AD380" s="38">
        <v>370</v>
      </c>
      <c r="AE380" s="15" t="s">
        <v>130</v>
      </c>
      <c r="AF380" s="8">
        <v>4.4279999999999999</v>
      </c>
      <c r="AG380" s="8">
        <f t="shared" si="96"/>
        <v>53.135999999999996</v>
      </c>
      <c r="AH380" s="8">
        <f t="shared" si="97"/>
        <v>4.4400000000000004</v>
      </c>
      <c r="AI380" s="8">
        <f t="shared" si="98"/>
        <v>53.28</v>
      </c>
      <c r="AJ380" s="8">
        <f t="shared" si="99"/>
        <v>1.0027100271002711</v>
      </c>
      <c r="AK380" s="8"/>
      <c r="AQ380" s="12"/>
    </row>
    <row r="381" spans="1:43" x14ac:dyDescent="0.3">
      <c r="A381">
        <v>15</v>
      </c>
      <c r="B381">
        <v>363</v>
      </c>
      <c r="C381" s="2">
        <v>1</v>
      </c>
      <c r="D381" t="s">
        <v>113</v>
      </c>
      <c r="E381">
        <v>1</v>
      </c>
      <c r="F381" s="2">
        <v>2</v>
      </c>
      <c r="G381" t="s">
        <v>60</v>
      </c>
      <c r="H381">
        <v>1</v>
      </c>
      <c r="I381" s="2">
        <v>15</v>
      </c>
      <c r="J381" t="str">
        <f>V381</f>
        <v>T-113976_Standard</v>
      </c>
      <c r="K381">
        <f>X381</f>
        <v>4</v>
      </c>
      <c r="U381" s="1" t="s">
        <v>19</v>
      </c>
      <c r="V381" s="1" t="s">
        <v>75</v>
      </c>
      <c r="W381" s="1" t="s">
        <v>108</v>
      </c>
      <c r="X381" s="1">
        <v>4</v>
      </c>
      <c r="Y381" s="1"/>
      <c r="Z381" s="42">
        <v>15</v>
      </c>
      <c r="AA381" s="1" t="s">
        <v>131</v>
      </c>
      <c r="AB381" s="2">
        <f t="shared" si="95"/>
        <v>4</v>
      </c>
      <c r="AC381" s="42">
        <v>110</v>
      </c>
      <c r="AD381" s="38">
        <v>120</v>
      </c>
      <c r="AE381" s="15" t="s">
        <v>130</v>
      </c>
      <c r="AF381" s="8">
        <v>1.5840000000000001</v>
      </c>
      <c r="AG381" s="8">
        <f t="shared" si="96"/>
        <v>6.3360000000000003</v>
      </c>
      <c r="AH381" s="8">
        <f t="shared" si="97"/>
        <v>1.5840000000000001</v>
      </c>
      <c r="AI381" s="8">
        <f t="shared" si="98"/>
        <v>6.3360000000000003</v>
      </c>
      <c r="AJ381" s="8">
        <f t="shared" si="99"/>
        <v>1</v>
      </c>
      <c r="AK381" s="8"/>
    </row>
    <row r="382" spans="1:43" x14ac:dyDescent="0.3">
      <c r="A382">
        <v>30</v>
      </c>
      <c r="B382">
        <v>364</v>
      </c>
      <c r="C382" s="2">
        <v>1</v>
      </c>
      <c r="D382" t="s">
        <v>113</v>
      </c>
      <c r="E382">
        <v>1</v>
      </c>
      <c r="F382" s="2">
        <v>3</v>
      </c>
      <c r="G382" t="s">
        <v>77</v>
      </c>
      <c r="H382">
        <v>1</v>
      </c>
      <c r="I382" s="2">
        <v>14</v>
      </c>
      <c r="J382" t="str">
        <f>V382</f>
        <v>T-113976_Standard</v>
      </c>
      <c r="K382">
        <f>X382</f>
        <v>4</v>
      </c>
      <c r="U382" s="1" t="s">
        <v>34</v>
      </c>
      <c r="V382" s="1" t="s">
        <v>75</v>
      </c>
      <c r="W382" s="1" t="s">
        <v>108</v>
      </c>
      <c r="X382" s="1">
        <v>4</v>
      </c>
      <c r="Y382" s="1"/>
      <c r="Z382" s="38">
        <v>15</v>
      </c>
      <c r="AA382" s="1" t="s">
        <v>131</v>
      </c>
      <c r="AB382" s="2">
        <f t="shared" si="95"/>
        <v>4</v>
      </c>
      <c r="AC382" s="38">
        <v>110</v>
      </c>
      <c r="AD382" s="38">
        <v>120</v>
      </c>
      <c r="AE382" s="15" t="s">
        <v>130</v>
      </c>
      <c r="AF382" s="8">
        <v>1.5840000000000001</v>
      </c>
      <c r="AG382" s="8">
        <f t="shared" si="96"/>
        <v>6.3360000000000003</v>
      </c>
      <c r="AH382" s="8">
        <f t="shared" si="97"/>
        <v>1.5840000000000001</v>
      </c>
      <c r="AI382" s="8">
        <f t="shared" si="98"/>
        <v>6.3360000000000003</v>
      </c>
      <c r="AJ382" s="8">
        <f t="shared" si="99"/>
        <v>1</v>
      </c>
      <c r="AK382" s="8"/>
    </row>
    <row r="383" spans="1:43" x14ac:dyDescent="0.3">
      <c r="A383">
        <v>16</v>
      </c>
      <c r="B383">
        <v>365</v>
      </c>
      <c r="C383" s="2">
        <v>1</v>
      </c>
      <c r="D383" t="s">
        <v>113</v>
      </c>
      <c r="E383">
        <v>1</v>
      </c>
      <c r="F383" s="2">
        <v>2</v>
      </c>
      <c r="G383" t="s">
        <v>60</v>
      </c>
      <c r="H383">
        <v>1</v>
      </c>
      <c r="I383" s="2">
        <v>16</v>
      </c>
      <c r="J383" t="str">
        <f>V383</f>
        <v>T-113979_Standard</v>
      </c>
      <c r="K383">
        <f>X383</f>
        <v>2</v>
      </c>
      <c r="U383" s="1" t="s">
        <v>20</v>
      </c>
      <c r="V383" s="1" t="s">
        <v>76</v>
      </c>
      <c r="W383" s="1" t="s">
        <v>108</v>
      </c>
      <c r="X383" s="1">
        <v>2</v>
      </c>
      <c r="Y383" s="1"/>
      <c r="Z383" s="42">
        <v>15</v>
      </c>
      <c r="AA383" s="1" t="s">
        <v>131</v>
      </c>
      <c r="AB383" s="2">
        <f t="shared" si="95"/>
        <v>2</v>
      </c>
      <c r="AC383" s="42">
        <v>170</v>
      </c>
      <c r="AD383" s="38">
        <v>175</v>
      </c>
      <c r="AE383" s="15" t="s">
        <v>130</v>
      </c>
      <c r="AF383" s="8">
        <v>3.4729999999999999</v>
      </c>
      <c r="AG383" s="8">
        <f t="shared" si="96"/>
        <v>6.9459999999999997</v>
      </c>
      <c r="AH383" s="8">
        <f t="shared" si="97"/>
        <v>3.57</v>
      </c>
      <c r="AI383" s="8">
        <f t="shared" si="98"/>
        <v>7.14</v>
      </c>
      <c r="AJ383" s="8">
        <f t="shared" si="99"/>
        <v>1.0279297437374029</v>
      </c>
      <c r="AK383" s="8"/>
    </row>
    <row r="384" spans="1:43" x14ac:dyDescent="0.3">
      <c r="A384">
        <v>29</v>
      </c>
      <c r="B384">
        <v>366</v>
      </c>
      <c r="C384" s="2">
        <v>1</v>
      </c>
      <c r="D384" t="s">
        <v>113</v>
      </c>
      <c r="E384">
        <v>1</v>
      </c>
      <c r="F384" s="2">
        <v>3</v>
      </c>
      <c r="G384" t="s">
        <v>77</v>
      </c>
      <c r="H384">
        <v>1</v>
      </c>
      <c r="I384" s="2">
        <v>13</v>
      </c>
      <c r="J384" t="str">
        <f>V384</f>
        <v>T-113979_Standard</v>
      </c>
      <c r="K384">
        <f>X384</f>
        <v>2</v>
      </c>
      <c r="U384" s="1" t="s">
        <v>33</v>
      </c>
      <c r="V384" s="1" t="s">
        <v>76</v>
      </c>
      <c r="W384" s="1" t="s">
        <v>108</v>
      </c>
      <c r="X384" s="1">
        <v>2</v>
      </c>
      <c r="Y384" s="1"/>
      <c r="Z384" s="38">
        <v>15</v>
      </c>
      <c r="AA384" s="1" t="s">
        <v>131</v>
      </c>
      <c r="AB384" s="2">
        <f t="shared" si="95"/>
        <v>2</v>
      </c>
      <c r="AC384" s="38">
        <v>170</v>
      </c>
      <c r="AD384" s="38">
        <v>175</v>
      </c>
      <c r="AE384" s="15" t="s">
        <v>130</v>
      </c>
      <c r="AF384" s="8">
        <v>3.4729999999999999</v>
      </c>
      <c r="AG384" s="8">
        <f t="shared" si="96"/>
        <v>6.9459999999999997</v>
      </c>
      <c r="AH384" s="8">
        <f t="shared" si="97"/>
        <v>3.57</v>
      </c>
      <c r="AI384" s="8">
        <f t="shared" si="98"/>
        <v>7.14</v>
      </c>
      <c r="AJ384" s="8">
        <f t="shared" si="99"/>
        <v>1.0279297437374029</v>
      </c>
      <c r="AK384" s="8"/>
      <c r="AL384" s="12"/>
    </row>
    <row r="385" spans="1:43" x14ac:dyDescent="0.3">
      <c r="A385">
        <v>327</v>
      </c>
      <c r="B385">
        <v>367</v>
      </c>
      <c r="C385" s="2">
        <v>4</v>
      </c>
      <c r="D385" s="30" t="s">
        <v>894</v>
      </c>
      <c r="E385">
        <v>1</v>
      </c>
      <c r="F385" s="2">
        <v>1</v>
      </c>
      <c r="G385" t="s">
        <v>679</v>
      </c>
      <c r="H385">
        <v>1</v>
      </c>
      <c r="I385" s="2">
        <v>1</v>
      </c>
      <c r="J385" t="s">
        <v>680</v>
      </c>
      <c r="K385">
        <v>2</v>
      </c>
      <c r="L385" s="2">
        <v>7</v>
      </c>
      <c r="M385" t="str">
        <f>V385</f>
        <v>T-114989_Standard</v>
      </c>
      <c r="N385">
        <f>X385</f>
        <v>2</v>
      </c>
      <c r="U385" s="1" t="s">
        <v>150</v>
      </c>
      <c r="V385" s="1" t="s">
        <v>703</v>
      </c>
      <c r="W385" s="1" t="s">
        <v>108</v>
      </c>
      <c r="X385" s="1">
        <v>2</v>
      </c>
      <c r="Y385" s="1" t="s">
        <v>604</v>
      </c>
      <c r="Z385" s="38">
        <v>15</v>
      </c>
      <c r="AA385" s="1" t="s">
        <v>131</v>
      </c>
      <c r="AB385" s="2">
        <f t="shared" si="95"/>
        <v>4</v>
      </c>
      <c r="AC385" s="38">
        <v>178</v>
      </c>
      <c r="AD385" s="38">
        <v>738</v>
      </c>
      <c r="AE385" s="15" t="s">
        <v>130</v>
      </c>
      <c r="AF385" s="8">
        <v>13.526</v>
      </c>
      <c r="AG385" s="8">
        <f t="shared" si="96"/>
        <v>54.103999999999999</v>
      </c>
      <c r="AH385" s="8">
        <f t="shared" si="97"/>
        <v>15.763680000000001</v>
      </c>
      <c r="AI385" s="8">
        <f t="shared" si="98"/>
        <v>63.054720000000003</v>
      </c>
      <c r="AJ385" s="8">
        <f t="shared" si="99"/>
        <v>1.1654354576371433</v>
      </c>
      <c r="AK385" s="8"/>
      <c r="AL385" s="12"/>
    </row>
    <row r="386" spans="1:43" x14ac:dyDescent="0.3">
      <c r="A386">
        <v>337</v>
      </c>
      <c r="B386">
        <v>368</v>
      </c>
      <c r="C386" s="2">
        <v>4</v>
      </c>
      <c r="D386" s="30" t="s">
        <v>894</v>
      </c>
      <c r="E386">
        <v>1</v>
      </c>
      <c r="F386" s="2">
        <v>1</v>
      </c>
      <c r="G386" t="s">
        <v>679</v>
      </c>
      <c r="H386">
        <v>1</v>
      </c>
      <c r="I386" s="2">
        <v>2</v>
      </c>
      <c r="J386" t="s">
        <v>706</v>
      </c>
      <c r="K386">
        <v>2</v>
      </c>
      <c r="L386" s="2">
        <v>3</v>
      </c>
      <c r="M386" t="str">
        <f>V386</f>
        <v>T-113224_Standard</v>
      </c>
      <c r="N386">
        <f>X386</f>
        <v>2</v>
      </c>
      <c r="U386" s="1" t="s">
        <v>7</v>
      </c>
      <c r="V386" s="1" t="s">
        <v>720</v>
      </c>
      <c r="W386" s="1" t="s">
        <v>108</v>
      </c>
      <c r="X386" s="1">
        <v>2</v>
      </c>
      <c r="Y386" s="1" t="s">
        <v>604</v>
      </c>
      <c r="Z386" s="38">
        <v>15</v>
      </c>
      <c r="AA386" s="1" t="s">
        <v>131</v>
      </c>
      <c r="AB386" s="2">
        <f t="shared" si="95"/>
        <v>4</v>
      </c>
      <c r="AC386" s="38">
        <v>178</v>
      </c>
      <c r="AD386" s="38">
        <v>738</v>
      </c>
      <c r="AE386" s="15" t="s">
        <v>130</v>
      </c>
      <c r="AF386" s="8">
        <v>13.526</v>
      </c>
      <c r="AG386" s="8">
        <f t="shared" si="96"/>
        <v>54.103999999999999</v>
      </c>
      <c r="AH386" s="8">
        <f t="shared" si="97"/>
        <v>15.763680000000001</v>
      </c>
      <c r="AI386" s="8">
        <f t="shared" si="98"/>
        <v>63.054720000000003</v>
      </c>
      <c r="AJ386" s="8">
        <f t="shared" si="99"/>
        <v>1.1654354576371433</v>
      </c>
      <c r="AK386" s="8"/>
      <c r="AL386" s="12"/>
    </row>
    <row r="387" spans="1:43" x14ac:dyDescent="0.3">
      <c r="A387">
        <v>250</v>
      </c>
      <c r="B387">
        <v>369</v>
      </c>
      <c r="C387" s="2">
        <v>3</v>
      </c>
      <c r="D387" s="30" t="s">
        <v>613</v>
      </c>
      <c r="E387">
        <v>1</v>
      </c>
      <c r="F387" s="2" t="s">
        <v>460</v>
      </c>
      <c r="G387" t="s">
        <v>461</v>
      </c>
      <c r="H387">
        <v>3</v>
      </c>
      <c r="I387" s="2">
        <v>1</v>
      </c>
      <c r="J387" t="s">
        <v>462</v>
      </c>
      <c r="K387">
        <v>1</v>
      </c>
      <c r="L387" s="2">
        <v>4</v>
      </c>
      <c r="M387" t="s">
        <v>492</v>
      </c>
      <c r="N387">
        <v>1</v>
      </c>
      <c r="O387" s="2">
        <v>1</v>
      </c>
      <c r="P387" t="str">
        <f>V387</f>
        <v>T-114499_Standard</v>
      </c>
      <c r="Q387">
        <f>X387</f>
        <v>1</v>
      </c>
      <c r="U387" s="12" t="s">
        <v>493</v>
      </c>
      <c r="V387" s="12" t="s">
        <v>494</v>
      </c>
      <c r="W387" s="1" t="s">
        <v>108</v>
      </c>
      <c r="X387" s="1">
        <v>1</v>
      </c>
      <c r="Y387" s="1" t="s">
        <v>604</v>
      </c>
      <c r="Z387" s="37">
        <v>15</v>
      </c>
      <c r="AA387" s="1" t="s">
        <v>131</v>
      </c>
      <c r="AB387" s="2">
        <f t="shared" si="95"/>
        <v>3</v>
      </c>
      <c r="AC387" s="37">
        <v>250</v>
      </c>
      <c r="AD387" s="37">
        <v>250</v>
      </c>
      <c r="AE387" s="15" t="s">
        <v>130</v>
      </c>
      <c r="AF387" s="8">
        <v>5.89</v>
      </c>
      <c r="AG387" s="8">
        <f t="shared" si="96"/>
        <v>17.669999999999998</v>
      </c>
      <c r="AH387" s="8">
        <f t="shared" si="97"/>
        <v>7.5</v>
      </c>
      <c r="AI387" s="8">
        <f t="shared" si="98"/>
        <v>22.5</v>
      </c>
      <c r="AJ387" s="8">
        <f t="shared" si="99"/>
        <v>1.2733446519524618</v>
      </c>
      <c r="AK387" s="8"/>
      <c r="AL387" s="12"/>
    </row>
    <row r="388" spans="1:43" x14ac:dyDescent="0.3">
      <c r="A388">
        <v>289</v>
      </c>
      <c r="B388">
        <v>370</v>
      </c>
      <c r="C388" s="2">
        <v>3</v>
      </c>
      <c r="D388" s="30" t="s">
        <v>613</v>
      </c>
      <c r="E388">
        <v>1</v>
      </c>
      <c r="F388" s="2" t="s">
        <v>547</v>
      </c>
      <c r="G388" t="s">
        <v>548</v>
      </c>
      <c r="H388">
        <v>1</v>
      </c>
      <c r="I388" s="2">
        <v>1</v>
      </c>
      <c r="J388" t="s">
        <v>549</v>
      </c>
      <c r="K388">
        <v>1</v>
      </c>
      <c r="L388" s="2">
        <v>4</v>
      </c>
      <c r="M388" t="s">
        <v>492</v>
      </c>
      <c r="N388">
        <v>1</v>
      </c>
      <c r="O388" s="2">
        <v>1</v>
      </c>
      <c r="P388" t="str">
        <f>V388</f>
        <v>T-114499_Standard</v>
      </c>
      <c r="Q388">
        <f>X388</f>
        <v>1</v>
      </c>
      <c r="U388" s="12" t="s">
        <v>566</v>
      </c>
      <c r="V388" s="12" t="s">
        <v>494</v>
      </c>
      <c r="W388" s="1" t="s">
        <v>108</v>
      </c>
      <c r="X388" s="1">
        <v>1</v>
      </c>
      <c r="Y388" s="1" t="s">
        <v>604</v>
      </c>
      <c r="Z388" s="37">
        <v>15</v>
      </c>
      <c r="AA388" s="1" t="s">
        <v>131</v>
      </c>
      <c r="AB388" s="2">
        <f t="shared" si="95"/>
        <v>1</v>
      </c>
      <c r="AC388" s="37">
        <v>250</v>
      </c>
      <c r="AD388" s="37">
        <v>250</v>
      </c>
      <c r="AE388" s="15" t="s">
        <v>130</v>
      </c>
      <c r="AF388" s="8">
        <v>5.89</v>
      </c>
      <c r="AG388" s="8">
        <f t="shared" si="96"/>
        <v>5.89</v>
      </c>
      <c r="AH388" s="8">
        <f t="shared" si="97"/>
        <v>7.5</v>
      </c>
      <c r="AI388" s="8">
        <f t="shared" si="98"/>
        <v>7.5</v>
      </c>
      <c r="AJ388" s="8">
        <f t="shared" si="99"/>
        <v>1.2733446519524618</v>
      </c>
      <c r="AK388" s="8"/>
      <c r="AL388" s="12"/>
    </row>
    <row r="389" spans="1:43" x14ac:dyDescent="0.3">
      <c r="A389">
        <v>421</v>
      </c>
      <c r="B389">
        <v>371</v>
      </c>
      <c r="C389" s="2">
        <v>4</v>
      </c>
      <c r="D389" s="30" t="s">
        <v>894</v>
      </c>
      <c r="E389">
        <v>1</v>
      </c>
      <c r="F389" s="2">
        <v>3</v>
      </c>
      <c r="G389" t="s">
        <v>747</v>
      </c>
      <c r="H389">
        <v>3</v>
      </c>
      <c r="I389" s="2">
        <v>2</v>
      </c>
      <c r="J389" t="s">
        <v>461</v>
      </c>
      <c r="K389">
        <v>1</v>
      </c>
      <c r="L389" s="2">
        <v>1</v>
      </c>
      <c r="M389" t="s">
        <v>462</v>
      </c>
      <c r="N389">
        <v>1</v>
      </c>
      <c r="O389" s="2">
        <v>4</v>
      </c>
      <c r="P389" t="s">
        <v>492</v>
      </c>
      <c r="Q389">
        <v>1</v>
      </c>
      <c r="R389" s="2">
        <v>1</v>
      </c>
      <c r="S389" t="str">
        <f>V389</f>
        <v>T-114499_Standard</v>
      </c>
      <c r="T389">
        <f>X389</f>
        <v>1</v>
      </c>
      <c r="U389" s="1" t="s">
        <v>852</v>
      </c>
      <c r="V389" s="1" t="s">
        <v>494</v>
      </c>
      <c r="W389" s="1" t="s">
        <v>108</v>
      </c>
      <c r="X389" s="1">
        <v>1</v>
      </c>
      <c r="Y389" s="12"/>
      <c r="Z389" s="37">
        <v>15</v>
      </c>
      <c r="AA389" s="17" t="s">
        <v>131</v>
      </c>
      <c r="AB389" s="2">
        <f t="shared" si="95"/>
        <v>3</v>
      </c>
      <c r="AC389" s="37">
        <v>250</v>
      </c>
      <c r="AD389" s="37">
        <v>250</v>
      </c>
      <c r="AE389" s="33" t="s">
        <v>130</v>
      </c>
      <c r="AF389" s="8">
        <v>5.89</v>
      </c>
      <c r="AG389" s="8">
        <f t="shared" si="96"/>
        <v>17.669999999999998</v>
      </c>
      <c r="AH389" s="8">
        <f t="shared" si="97"/>
        <v>7.5</v>
      </c>
      <c r="AI389" s="8">
        <f t="shared" si="98"/>
        <v>22.5</v>
      </c>
      <c r="AJ389" s="8">
        <f t="shared" si="99"/>
        <v>1.2733446519524618</v>
      </c>
      <c r="AK389" s="8"/>
      <c r="AL389" s="12"/>
    </row>
    <row r="390" spans="1:43" x14ac:dyDescent="0.3">
      <c r="A390">
        <v>484</v>
      </c>
      <c r="B390">
        <v>372</v>
      </c>
      <c r="C390" s="2">
        <v>5</v>
      </c>
      <c r="D390" s="30" t="s">
        <v>1040</v>
      </c>
      <c r="E390">
        <v>1</v>
      </c>
      <c r="F390" s="2">
        <v>1</v>
      </c>
      <c r="G390" t="s">
        <v>901</v>
      </c>
      <c r="H390">
        <v>3</v>
      </c>
      <c r="I390" s="2">
        <v>2</v>
      </c>
      <c r="J390" t="s">
        <v>461</v>
      </c>
      <c r="K390">
        <v>1</v>
      </c>
      <c r="L390" s="2">
        <v>1</v>
      </c>
      <c r="M390" t="s">
        <v>462</v>
      </c>
      <c r="N390">
        <v>1</v>
      </c>
      <c r="O390" s="2">
        <v>4</v>
      </c>
      <c r="P390" t="s">
        <v>492</v>
      </c>
      <c r="Q390">
        <v>1</v>
      </c>
      <c r="R390" s="2">
        <v>1</v>
      </c>
      <c r="S390" t="str">
        <f>V390</f>
        <v>T-114499_Standard</v>
      </c>
      <c r="T390">
        <f>X390</f>
        <v>1</v>
      </c>
      <c r="U390" s="12" t="s">
        <v>961</v>
      </c>
      <c r="V390" s="12" t="s">
        <v>494</v>
      </c>
      <c r="W390" s="12" t="s">
        <v>108</v>
      </c>
      <c r="X390" s="12">
        <v>1</v>
      </c>
      <c r="Y390" s="12"/>
      <c r="Z390" s="37">
        <v>15</v>
      </c>
      <c r="AA390" s="17" t="s">
        <v>131</v>
      </c>
      <c r="AB390" s="2">
        <f t="shared" si="95"/>
        <v>3</v>
      </c>
      <c r="AC390" s="37">
        <v>250</v>
      </c>
      <c r="AD390" s="37">
        <v>250</v>
      </c>
      <c r="AE390" s="33" t="s">
        <v>130</v>
      </c>
      <c r="AF390" s="8">
        <v>5.89</v>
      </c>
      <c r="AG390" s="8">
        <f t="shared" si="96"/>
        <v>17.669999999999998</v>
      </c>
      <c r="AH390" s="8">
        <f t="shared" si="97"/>
        <v>7.5</v>
      </c>
      <c r="AI390" s="8">
        <f t="shared" si="98"/>
        <v>22.5</v>
      </c>
      <c r="AJ390" s="8">
        <f t="shared" si="99"/>
        <v>1.2733446519524618</v>
      </c>
      <c r="AK390" s="8"/>
    </row>
    <row r="391" spans="1:43" x14ac:dyDescent="0.3">
      <c r="A391">
        <v>317</v>
      </c>
      <c r="B391">
        <v>373</v>
      </c>
      <c r="C391" s="2">
        <v>4</v>
      </c>
      <c r="D391" s="30" t="s">
        <v>894</v>
      </c>
      <c r="E391">
        <v>1</v>
      </c>
      <c r="F391" s="2">
        <v>1</v>
      </c>
      <c r="G391" t="s">
        <v>679</v>
      </c>
      <c r="H391">
        <v>1</v>
      </c>
      <c r="I391" s="2">
        <v>1</v>
      </c>
      <c r="J391" t="s">
        <v>680</v>
      </c>
      <c r="K391">
        <v>2</v>
      </c>
      <c r="L391" s="2">
        <v>4</v>
      </c>
      <c r="M391" t="str">
        <f t="shared" ref="M391:M399" si="100">V391</f>
        <v>T-114320_Standard</v>
      </c>
      <c r="N391">
        <f t="shared" ref="N391:N399" si="101">X391</f>
        <v>2</v>
      </c>
      <c r="U391" s="1" t="s">
        <v>144</v>
      </c>
      <c r="V391" s="1" t="s">
        <v>684</v>
      </c>
      <c r="W391" s="1" t="s">
        <v>108</v>
      </c>
      <c r="X391" s="1">
        <v>2</v>
      </c>
      <c r="Y391" s="1" t="s">
        <v>604</v>
      </c>
      <c r="Z391" s="38">
        <v>15</v>
      </c>
      <c r="AA391" s="1" t="s">
        <v>131</v>
      </c>
      <c r="AB391" s="2">
        <f t="shared" si="95"/>
        <v>4</v>
      </c>
      <c r="AC391" s="38">
        <v>329</v>
      </c>
      <c r="AD391" s="38">
        <v>665</v>
      </c>
      <c r="AE391" s="15" t="s">
        <v>130</v>
      </c>
      <c r="AF391" s="8">
        <v>14.063000000000001</v>
      </c>
      <c r="AG391" s="8">
        <f t="shared" si="96"/>
        <v>56.252000000000002</v>
      </c>
      <c r="AH391" s="8">
        <f t="shared" si="97"/>
        <v>26.254200000000001</v>
      </c>
      <c r="AI391" s="8">
        <f t="shared" si="98"/>
        <v>105.0168</v>
      </c>
      <c r="AJ391" s="8">
        <f t="shared" si="99"/>
        <v>1.8668989547038328</v>
      </c>
      <c r="AK391" s="8"/>
    </row>
    <row r="392" spans="1:43" x14ac:dyDescent="0.3">
      <c r="A392">
        <v>341</v>
      </c>
      <c r="B392">
        <v>374</v>
      </c>
      <c r="C392" s="2">
        <v>4</v>
      </c>
      <c r="D392" s="30" t="s">
        <v>894</v>
      </c>
      <c r="E392">
        <v>1</v>
      </c>
      <c r="F392" s="2">
        <v>1</v>
      </c>
      <c r="G392" t="s">
        <v>679</v>
      </c>
      <c r="H392">
        <v>1</v>
      </c>
      <c r="I392" s="2">
        <v>2</v>
      </c>
      <c r="J392" t="s">
        <v>706</v>
      </c>
      <c r="K392">
        <v>2</v>
      </c>
      <c r="L392" s="2">
        <v>7</v>
      </c>
      <c r="M392" t="str">
        <f t="shared" si="100"/>
        <v>T-113228_Standard</v>
      </c>
      <c r="N392">
        <f t="shared" si="101"/>
        <v>2</v>
      </c>
      <c r="U392" s="1" t="s">
        <v>11</v>
      </c>
      <c r="V392" s="1" t="s">
        <v>724</v>
      </c>
      <c r="W392" s="1" t="s">
        <v>108</v>
      </c>
      <c r="X392" s="1">
        <v>2</v>
      </c>
      <c r="Y392" s="1" t="s">
        <v>604</v>
      </c>
      <c r="Z392" s="38">
        <v>15</v>
      </c>
      <c r="AA392" s="1" t="s">
        <v>131</v>
      </c>
      <c r="AB392" s="2">
        <f t="shared" si="95"/>
        <v>4</v>
      </c>
      <c r="AC392" s="38">
        <v>329</v>
      </c>
      <c r="AD392" s="38">
        <v>665</v>
      </c>
      <c r="AE392" s="15" t="s">
        <v>130</v>
      </c>
      <c r="AF392" s="8">
        <v>14.063000000000001</v>
      </c>
      <c r="AG392" s="8">
        <f t="shared" si="96"/>
        <v>56.252000000000002</v>
      </c>
      <c r="AH392" s="8">
        <f t="shared" si="97"/>
        <v>26.254200000000001</v>
      </c>
      <c r="AI392" s="8">
        <f t="shared" si="98"/>
        <v>105.0168</v>
      </c>
      <c r="AJ392" s="8">
        <f t="shared" si="99"/>
        <v>1.8668989547038328</v>
      </c>
      <c r="AK392" s="8"/>
    </row>
    <row r="393" spans="1:43" x14ac:dyDescent="0.3">
      <c r="D393" s="30"/>
      <c r="U393" s="1"/>
      <c r="V393" s="1"/>
      <c r="W393" s="1"/>
      <c r="X393" s="1"/>
      <c r="Y393" s="1"/>
      <c r="Z393" s="38"/>
      <c r="AA393" s="1"/>
      <c r="AC393" s="38"/>
      <c r="AD393" s="38"/>
      <c r="AE393" s="15"/>
      <c r="AF393" s="8"/>
      <c r="AG393" s="8"/>
      <c r="AH393" s="8"/>
      <c r="AI393" s="8"/>
      <c r="AJ393" s="8"/>
      <c r="AK393" s="8"/>
    </row>
    <row r="394" spans="1:43" x14ac:dyDescent="0.3">
      <c r="A394">
        <v>342</v>
      </c>
      <c r="B394">
        <v>375</v>
      </c>
      <c r="C394" s="2">
        <v>4</v>
      </c>
      <c r="D394" s="30" t="s">
        <v>894</v>
      </c>
      <c r="E394">
        <v>1</v>
      </c>
      <c r="F394" s="2">
        <v>1</v>
      </c>
      <c r="G394" t="s">
        <v>679</v>
      </c>
      <c r="H394">
        <v>1</v>
      </c>
      <c r="I394" s="2">
        <v>2</v>
      </c>
      <c r="J394" t="s">
        <v>706</v>
      </c>
      <c r="K394">
        <v>2</v>
      </c>
      <c r="L394" s="2">
        <v>8</v>
      </c>
      <c r="M394" t="str">
        <f t="shared" si="100"/>
        <v>T-113229_Standard</v>
      </c>
      <c r="N394">
        <f t="shared" si="101"/>
        <v>4</v>
      </c>
      <c r="U394" s="1" t="s">
        <v>12</v>
      </c>
      <c r="V394" s="1" t="s">
        <v>725</v>
      </c>
      <c r="W394" s="1" t="s">
        <v>108</v>
      </c>
      <c r="X394" s="1">
        <v>4</v>
      </c>
      <c r="Y394" s="1" t="s">
        <v>876</v>
      </c>
      <c r="Z394" s="38">
        <v>20</v>
      </c>
      <c r="AA394" s="1" t="s">
        <v>131</v>
      </c>
      <c r="AB394" s="2">
        <f t="shared" ref="AB394:AB399" si="102">PRODUCT(E394,H394,K394,N394,Q394)</f>
        <v>8</v>
      </c>
      <c r="AC394" s="38">
        <v>80</v>
      </c>
      <c r="AD394" s="38">
        <v>146</v>
      </c>
      <c r="AE394" s="15" t="s">
        <v>130</v>
      </c>
      <c r="AF394" s="8">
        <v>1.8049999999999999</v>
      </c>
      <c r="AG394" s="8">
        <f t="shared" ref="AG394:AG399" si="103">AF394*AB394</f>
        <v>14.44</v>
      </c>
      <c r="AH394" s="8">
        <f t="shared" ref="AH394:AH399" si="104">Z394*AC394*AD394*8/1000000</f>
        <v>1.8688</v>
      </c>
      <c r="AI394" s="8">
        <f t="shared" ref="AI394:AI399" si="105">AH394*AB394</f>
        <v>14.9504</v>
      </c>
      <c r="AJ394" s="8">
        <f t="shared" si="99"/>
        <v>1.0353462603878116</v>
      </c>
      <c r="AK394" s="8"/>
    </row>
    <row r="395" spans="1:43" x14ac:dyDescent="0.3">
      <c r="A395">
        <v>340</v>
      </c>
      <c r="B395">
        <v>376</v>
      </c>
      <c r="C395" s="2">
        <v>4</v>
      </c>
      <c r="D395" s="30" t="s">
        <v>894</v>
      </c>
      <c r="E395">
        <v>1</v>
      </c>
      <c r="F395" s="2">
        <v>1</v>
      </c>
      <c r="G395" t="s">
        <v>679</v>
      </c>
      <c r="H395">
        <v>1</v>
      </c>
      <c r="I395" s="2">
        <v>2</v>
      </c>
      <c r="J395" t="s">
        <v>706</v>
      </c>
      <c r="K395">
        <v>2</v>
      </c>
      <c r="L395" s="2">
        <v>6</v>
      </c>
      <c r="M395" t="str">
        <f t="shared" si="100"/>
        <v>T-113227_Standard</v>
      </c>
      <c r="N395">
        <f t="shared" si="101"/>
        <v>2</v>
      </c>
      <c r="U395" s="1" t="s">
        <v>10</v>
      </c>
      <c r="V395" s="1" t="s">
        <v>723</v>
      </c>
      <c r="W395" s="1" t="s">
        <v>108</v>
      </c>
      <c r="X395" s="1">
        <v>2</v>
      </c>
      <c r="Y395" s="1" t="s">
        <v>876</v>
      </c>
      <c r="Z395" s="38">
        <v>20</v>
      </c>
      <c r="AA395" s="1" t="s">
        <v>131</v>
      </c>
      <c r="AB395" s="2">
        <f t="shared" si="102"/>
        <v>4</v>
      </c>
      <c r="AC395" s="38">
        <v>180</v>
      </c>
      <c r="AD395" s="38">
        <v>685</v>
      </c>
      <c r="AE395" s="15" t="s">
        <v>130</v>
      </c>
      <c r="AF395" s="8">
        <v>19.728000000000002</v>
      </c>
      <c r="AG395" s="8">
        <f t="shared" si="103"/>
        <v>78.912000000000006</v>
      </c>
      <c r="AH395" s="8">
        <f t="shared" si="104"/>
        <v>19.728000000000002</v>
      </c>
      <c r="AI395" s="8">
        <f t="shared" si="105"/>
        <v>78.912000000000006</v>
      </c>
      <c r="AJ395" s="8">
        <f t="shared" si="99"/>
        <v>1</v>
      </c>
      <c r="AK395" s="8"/>
    </row>
    <row r="396" spans="1:43" x14ac:dyDescent="0.3">
      <c r="A396">
        <v>338</v>
      </c>
      <c r="B396">
        <v>377</v>
      </c>
      <c r="C396" s="2">
        <v>4</v>
      </c>
      <c r="D396" s="30" t="s">
        <v>894</v>
      </c>
      <c r="E396">
        <v>1</v>
      </c>
      <c r="F396" s="2">
        <v>1</v>
      </c>
      <c r="G396" t="s">
        <v>679</v>
      </c>
      <c r="H396">
        <v>1</v>
      </c>
      <c r="I396" s="2">
        <v>2</v>
      </c>
      <c r="J396" t="s">
        <v>706</v>
      </c>
      <c r="K396">
        <v>2</v>
      </c>
      <c r="L396" s="2">
        <v>4</v>
      </c>
      <c r="M396" t="str">
        <f t="shared" si="100"/>
        <v>T-113218_Standard</v>
      </c>
      <c r="N396">
        <f t="shared" si="101"/>
        <v>2</v>
      </c>
      <c r="U396" s="1" t="s">
        <v>8</v>
      </c>
      <c r="V396" s="1" t="s">
        <v>721</v>
      </c>
      <c r="W396" s="1" t="s">
        <v>108</v>
      </c>
      <c r="X396" s="1">
        <v>2</v>
      </c>
      <c r="Y396" s="1" t="s">
        <v>876</v>
      </c>
      <c r="Z396" s="38">
        <v>20</v>
      </c>
      <c r="AA396" s="1" t="s">
        <v>131</v>
      </c>
      <c r="AB396" s="2">
        <f t="shared" si="102"/>
        <v>4</v>
      </c>
      <c r="AC396" s="38">
        <v>180</v>
      </c>
      <c r="AD396" s="38">
        <v>730</v>
      </c>
      <c r="AE396" s="15" t="s">
        <v>130</v>
      </c>
      <c r="AF396" s="8">
        <v>21.024000000000001</v>
      </c>
      <c r="AG396" s="8">
        <f t="shared" si="103"/>
        <v>84.096000000000004</v>
      </c>
      <c r="AH396" s="8">
        <f t="shared" si="104"/>
        <v>21.024000000000001</v>
      </c>
      <c r="AI396" s="8">
        <f t="shared" si="105"/>
        <v>84.096000000000004</v>
      </c>
      <c r="AJ396" s="8">
        <f t="shared" si="99"/>
        <v>1</v>
      </c>
      <c r="AK396" s="8"/>
    </row>
    <row r="397" spans="1:43" x14ac:dyDescent="0.3">
      <c r="A397">
        <v>339</v>
      </c>
      <c r="B397">
        <v>378</v>
      </c>
      <c r="C397" s="2">
        <v>4</v>
      </c>
      <c r="D397" s="30" t="s">
        <v>894</v>
      </c>
      <c r="E397">
        <v>1</v>
      </c>
      <c r="F397" s="2">
        <v>1</v>
      </c>
      <c r="G397" t="s">
        <v>679</v>
      </c>
      <c r="H397">
        <v>1</v>
      </c>
      <c r="I397" s="2">
        <v>2</v>
      </c>
      <c r="J397" t="s">
        <v>706</v>
      </c>
      <c r="K397">
        <v>2</v>
      </c>
      <c r="L397" s="2">
        <v>5</v>
      </c>
      <c r="M397" t="str">
        <f t="shared" si="100"/>
        <v>T-113220_Standard</v>
      </c>
      <c r="N397">
        <f t="shared" si="101"/>
        <v>2</v>
      </c>
      <c r="U397" s="1" t="s">
        <v>9</v>
      </c>
      <c r="V397" s="1" t="s">
        <v>722</v>
      </c>
      <c r="W397" s="1" t="s">
        <v>108</v>
      </c>
      <c r="X397" s="1">
        <v>2</v>
      </c>
      <c r="Y397" s="1" t="s">
        <v>876</v>
      </c>
      <c r="Z397" s="38">
        <v>20</v>
      </c>
      <c r="AA397" s="1" t="s">
        <v>131</v>
      </c>
      <c r="AB397" s="2">
        <f t="shared" si="102"/>
        <v>4</v>
      </c>
      <c r="AC397" s="38">
        <v>180</v>
      </c>
      <c r="AD397" s="38">
        <v>730</v>
      </c>
      <c r="AE397" s="15" t="s">
        <v>130</v>
      </c>
      <c r="AF397" s="8">
        <v>21.024000000000001</v>
      </c>
      <c r="AG397" s="8">
        <f t="shared" si="103"/>
        <v>84.096000000000004</v>
      </c>
      <c r="AH397" s="8">
        <f t="shared" si="104"/>
        <v>21.024000000000001</v>
      </c>
      <c r="AI397" s="8">
        <f t="shared" si="105"/>
        <v>84.096000000000004</v>
      </c>
      <c r="AJ397" s="8">
        <f t="shared" si="99"/>
        <v>1</v>
      </c>
      <c r="AK397" s="8"/>
    </row>
    <row r="398" spans="1:43" x14ac:dyDescent="0.3">
      <c r="A398">
        <v>314</v>
      </c>
      <c r="B398">
        <v>379</v>
      </c>
      <c r="C398" s="2">
        <v>4</v>
      </c>
      <c r="D398" s="30" t="s">
        <v>894</v>
      </c>
      <c r="E398">
        <v>1</v>
      </c>
      <c r="F398" s="2">
        <v>1</v>
      </c>
      <c r="G398" t="s">
        <v>679</v>
      </c>
      <c r="H398">
        <v>1</v>
      </c>
      <c r="I398" s="2">
        <v>1</v>
      </c>
      <c r="J398" t="s">
        <v>680</v>
      </c>
      <c r="K398">
        <v>2</v>
      </c>
      <c r="L398" s="2">
        <v>1</v>
      </c>
      <c r="M398" t="str">
        <f t="shared" si="100"/>
        <v>T-113149_Standard</v>
      </c>
      <c r="N398">
        <f t="shared" si="101"/>
        <v>2</v>
      </c>
      <c r="U398" s="1" t="s">
        <v>138</v>
      </c>
      <c r="V398" s="1" t="s">
        <v>681</v>
      </c>
      <c r="W398" s="1" t="s">
        <v>108</v>
      </c>
      <c r="X398" s="1">
        <v>2</v>
      </c>
      <c r="Y398" s="1" t="s">
        <v>876</v>
      </c>
      <c r="Z398" s="38">
        <v>20</v>
      </c>
      <c r="AA398" s="1" t="s">
        <v>131</v>
      </c>
      <c r="AB398" s="2">
        <f t="shared" si="102"/>
        <v>4</v>
      </c>
      <c r="AC398" s="38">
        <v>190</v>
      </c>
      <c r="AD398" s="38">
        <v>200</v>
      </c>
      <c r="AE398" s="15" t="s">
        <v>130</v>
      </c>
      <c r="AF398" s="8">
        <v>5.79</v>
      </c>
      <c r="AG398" s="8">
        <f t="shared" si="103"/>
        <v>23.16</v>
      </c>
      <c r="AH398" s="8">
        <f t="shared" si="104"/>
        <v>6.08</v>
      </c>
      <c r="AI398" s="8">
        <f t="shared" si="105"/>
        <v>24.32</v>
      </c>
      <c r="AJ398" s="8">
        <f t="shared" si="99"/>
        <v>1.0500863557858378</v>
      </c>
      <c r="AK398" s="8"/>
      <c r="AL398" s="12"/>
      <c r="AN398" s="30" t="s">
        <v>884</v>
      </c>
      <c r="AQ398" s="30" t="s">
        <v>884</v>
      </c>
    </row>
    <row r="399" spans="1:43" x14ac:dyDescent="0.3">
      <c r="A399">
        <v>336</v>
      </c>
      <c r="B399">
        <v>380</v>
      </c>
      <c r="C399" s="2">
        <v>4</v>
      </c>
      <c r="D399" s="30" t="s">
        <v>894</v>
      </c>
      <c r="E399">
        <v>1</v>
      </c>
      <c r="F399" s="2">
        <v>1</v>
      </c>
      <c r="G399" t="s">
        <v>679</v>
      </c>
      <c r="H399">
        <v>1</v>
      </c>
      <c r="I399" s="2">
        <v>2</v>
      </c>
      <c r="J399" t="s">
        <v>706</v>
      </c>
      <c r="K399">
        <v>2</v>
      </c>
      <c r="L399" s="2">
        <v>2</v>
      </c>
      <c r="M399" t="str">
        <f t="shared" si="100"/>
        <v>T-113225_Standard</v>
      </c>
      <c r="N399">
        <f t="shared" si="101"/>
        <v>2</v>
      </c>
      <c r="U399" s="1" t="s">
        <v>6</v>
      </c>
      <c r="V399" s="1" t="s">
        <v>719</v>
      </c>
      <c r="W399" s="1" t="s">
        <v>108</v>
      </c>
      <c r="X399" s="1">
        <v>2</v>
      </c>
      <c r="Y399" s="1" t="s">
        <v>876</v>
      </c>
      <c r="Z399" s="38">
        <v>20</v>
      </c>
      <c r="AA399" s="1" t="s">
        <v>131</v>
      </c>
      <c r="AB399" s="2">
        <f t="shared" si="102"/>
        <v>4</v>
      </c>
      <c r="AC399" s="38">
        <v>190</v>
      </c>
      <c r="AD399" s="38">
        <v>200</v>
      </c>
      <c r="AE399" s="15" t="s">
        <v>130</v>
      </c>
      <c r="AF399" s="8">
        <v>5.79</v>
      </c>
      <c r="AG399" s="8">
        <f t="shared" si="103"/>
        <v>23.16</v>
      </c>
      <c r="AH399" s="8">
        <f t="shared" si="104"/>
        <v>6.08</v>
      </c>
      <c r="AI399" s="8">
        <f t="shared" si="105"/>
        <v>24.32</v>
      </c>
      <c r="AJ399" s="8">
        <f t="shared" si="99"/>
        <v>1.0500863557858378</v>
      </c>
      <c r="AK399" s="8"/>
      <c r="AL399" s="12"/>
      <c r="AN399" s="30" t="s">
        <v>884</v>
      </c>
      <c r="AQ399" s="30" t="s">
        <v>884</v>
      </c>
    </row>
    <row r="400" spans="1:43" x14ac:dyDescent="0.3">
      <c r="D400" s="30"/>
      <c r="U400" s="1"/>
      <c r="V400" s="1"/>
      <c r="W400" s="1"/>
      <c r="X400" s="1"/>
      <c r="Y400" s="1"/>
      <c r="Z400" s="38"/>
      <c r="AA400" s="1"/>
      <c r="AC400" s="38"/>
      <c r="AD400" s="38"/>
      <c r="AE400" s="15"/>
      <c r="AF400" s="8"/>
      <c r="AG400" s="8"/>
      <c r="AH400" s="8"/>
      <c r="AI400" s="8"/>
      <c r="AJ400" s="8"/>
      <c r="AK400" s="8"/>
      <c r="AL400" s="12"/>
      <c r="AN400" s="30"/>
      <c r="AQ400" s="30"/>
    </row>
    <row r="401" spans="1:43" x14ac:dyDescent="0.3">
      <c r="A401">
        <v>510</v>
      </c>
      <c r="B401">
        <v>381</v>
      </c>
      <c r="C401" s="2">
        <v>5</v>
      </c>
      <c r="D401" s="30" t="s">
        <v>1040</v>
      </c>
      <c r="E401">
        <v>1</v>
      </c>
      <c r="F401" s="2">
        <v>1</v>
      </c>
      <c r="G401" t="s">
        <v>901</v>
      </c>
      <c r="H401">
        <v>3</v>
      </c>
      <c r="I401" s="2">
        <v>3</v>
      </c>
      <c r="J401" t="s">
        <v>982</v>
      </c>
      <c r="K401">
        <v>4</v>
      </c>
      <c r="L401" s="2">
        <v>1</v>
      </c>
      <c r="M401" t="s">
        <v>983</v>
      </c>
      <c r="N401">
        <v>1</v>
      </c>
      <c r="O401" s="2">
        <v>3</v>
      </c>
      <c r="P401" t="s">
        <v>990</v>
      </c>
      <c r="Q401">
        <v>1</v>
      </c>
      <c r="R401" s="2">
        <v>1</v>
      </c>
      <c r="S401" t="str">
        <f>V401</f>
        <v>T-112679_Standard</v>
      </c>
      <c r="T401">
        <f>X401</f>
        <v>1</v>
      </c>
      <c r="U401" s="12" t="s">
        <v>991</v>
      </c>
      <c r="V401" s="12" t="s">
        <v>992</v>
      </c>
      <c r="W401" s="12" t="s">
        <v>108</v>
      </c>
      <c r="X401" s="12">
        <v>1</v>
      </c>
      <c r="Y401" s="12" t="s">
        <v>131</v>
      </c>
      <c r="Z401" s="37">
        <v>45</v>
      </c>
      <c r="AA401" s="17" t="s">
        <v>131</v>
      </c>
      <c r="AB401" s="2">
        <f>PRODUCT(E401,H401,K401,N401,Q401)</f>
        <v>12</v>
      </c>
      <c r="AC401" s="37">
        <v>520</v>
      </c>
      <c r="AD401" s="37">
        <v>520</v>
      </c>
      <c r="AE401" s="33" t="s">
        <v>130</v>
      </c>
      <c r="AF401" s="8">
        <v>28.792000000000002</v>
      </c>
      <c r="AG401" s="8">
        <f>AF401*AB401</f>
        <v>345.50400000000002</v>
      </c>
      <c r="AH401" s="8">
        <f>Z401*AC401*AD401*8/1000000</f>
        <v>97.343999999999994</v>
      </c>
      <c r="AI401" s="8">
        <f>AH401*AB401</f>
        <v>1168.1279999999999</v>
      </c>
      <c r="AJ401" s="8">
        <f t="shared" si="99"/>
        <v>3.3809391497638228</v>
      </c>
      <c r="AK401" s="8"/>
      <c r="AL401" s="12"/>
      <c r="AO401" s="30" t="s">
        <v>657</v>
      </c>
      <c r="AQ401" s="30" t="s">
        <v>993</v>
      </c>
    </row>
    <row r="402" spans="1:43" x14ac:dyDescent="0.3">
      <c r="D402" s="30"/>
      <c r="U402" s="12"/>
      <c r="V402" s="12"/>
      <c r="W402" s="12"/>
      <c r="X402" s="12"/>
      <c r="Y402" s="12"/>
      <c r="Z402" s="37"/>
      <c r="AA402" s="17"/>
      <c r="AC402" s="37"/>
      <c r="AD402" s="37"/>
      <c r="AE402" s="33"/>
      <c r="AF402" s="8"/>
      <c r="AG402" s="8"/>
      <c r="AH402" s="8"/>
      <c r="AI402" s="8"/>
      <c r="AJ402" s="8"/>
      <c r="AK402" s="8"/>
      <c r="AL402" s="12"/>
      <c r="AO402" s="30"/>
      <c r="AQ402" s="30"/>
    </row>
    <row r="403" spans="1:43" x14ac:dyDescent="0.3">
      <c r="A403">
        <v>260</v>
      </c>
      <c r="B403">
        <v>382</v>
      </c>
      <c r="C403" s="2">
        <v>3</v>
      </c>
      <c r="D403" s="30" t="s">
        <v>613</v>
      </c>
      <c r="E403">
        <v>1</v>
      </c>
      <c r="F403" s="2" t="s">
        <v>460</v>
      </c>
      <c r="G403" t="s">
        <v>461</v>
      </c>
      <c r="H403">
        <v>3</v>
      </c>
      <c r="I403" s="2">
        <v>4</v>
      </c>
      <c r="J403" t="s">
        <v>512</v>
      </c>
      <c r="K403">
        <v>1</v>
      </c>
      <c r="L403" s="2">
        <v>1</v>
      </c>
      <c r="M403" t="s">
        <v>513</v>
      </c>
      <c r="N403">
        <v>1</v>
      </c>
      <c r="O403" s="2">
        <v>2</v>
      </c>
      <c r="P403" t="str">
        <f>V403</f>
        <v>T-114512_Standard</v>
      </c>
      <c r="Q403">
        <f>X403</f>
        <v>1</v>
      </c>
      <c r="U403" s="12" t="s">
        <v>516</v>
      </c>
      <c r="V403" s="12" t="s">
        <v>517</v>
      </c>
      <c r="W403" s="1" t="s">
        <v>108</v>
      </c>
      <c r="X403" s="1">
        <v>1</v>
      </c>
      <c r="Y403" s="1" t="s">
        <v>611</v>
      </c>
      <c r="Z403" s="37"/>
      <c r="AA403" s="1" t="s">
        <v>664</v>
      </c>
      <c r="AB403" s="2">
        <f t="shared" ref="AB403:AB431" si="106">PRODUCT(E403,H403,K403,N403,Q403)</f>
        <v>3</v>
      </c>
      <c r="AC403" s="37"/>
      <c r="AD403" s="37">
        <v>160</v>
      </c>
      <c r="AE403" s="15" t="s">
        <v>130</v>
      </c>
      <c r="AF403" s="8">
        <v>0.128</v>
      </c>
      <c r="AG403" s="8">
        <f t="shared" ref="AG403:AG431" si="107">AF403*AB403</f>
        <v>0.38400000000000001</v>
      </c>
      <c r="AH403" s="8">
        <f>0.79*AD403/1000</f>
        <v>0.12640000000000001</v>
      </c>
      <c r="AI403" s="8">
        <f t="shared" ref="AI403:AI431" si="108">AH403*AB403</f>
        <v>0.37920000000000004</v>
      </c>
      <c r="AJ403" s="8">
        <f t="shared" si="99"/>
        <v>0.98750000000000004</v>
      </c>
      <c r="AK403" s="8"/>
      <c r="AL403" s="12"/>
    </row>
    <row r="404" spans="1:43" x14ac:dyDescent="0.3">
      <c r="A404">
        <v>299</v>
      </c>
      <c r="B404">
        <v>383</v>
      </c>
      <c r="C404" s="2">
        <v>3</v>
      </c>
      <c r="D404" s="30" t="s">
        <v>613</v>
      </c>
      <c r="E404">
        <v>1</v>
      </c>
      <c r="F404" s="2" t="s">
        <v>547</v>
      </c>
      <c r="G404" t="s">
        <v>548</v>
      </c>
      <c r="H404">
        <v>1</v>
      </c>
      <c r="I404" s="2">
        <v>4</v>
      </c>
      <c r="J404" t="s">
        <v>575</v>
      </c>
      <c r="K404">
        <v>1</v>
      </c>
      <c r="L404" s="2">
        <v>1</v>
      </c>
      <c r="M404" t="s">
        <v>513</v>
      </c>
      <c r="N404">
        <v>1</v>
      </c>
      <c r="O404" s="2">
        <v>2</v>
      </c>
      <c r="P404" t="str">
        <f>V404</f>
        <v>T-114512_Standard</v>
      </c>
      <c r="Q404">
        <f>X404</f>
        <v>1</v>
      </c>
      <c r="U404" s="12" t="s">
        <v>577</v>
      </c>
      <c r="V404" s="12" t="s">
        <v>517</v>
      </c>
      <c r="W404" s="1" t="s">
        <v>108</v>
      </c>
      <c r="X404" s="1">
        <v>1</v>
      </c>
      <c r="Y404" s="1" t="s">
        <v>611</v>
      </c>
      <c r="Z404" s="37"/>
      <c r="AA404" s="1" t="s">
        <v>664</v>
      </c>
      <c r="AB404" s="2">
        <f t="shared" si="106"/>
        <v>1</v>
      </c>
      <c r="AC404" s="37"/>
      <c r="AD404" s="37">
        <v>160</v>
      </c>
      <c r="AE404" s="15" t="s">
        <v>130</v>
      </c>
      <c r="AF404" s="8">
        <v>0.128</v>
      </c>
      <c r="AG404" s="8">
        <f t="shared" si="107"/>
        <v>0.128</v>
      </c>
      <c r="AH404" s="8">
        <f>0.79*AD404/1000</f>
        <v>0.12640000000000001</v>
      </c>
      <c r="AI404" s="8">
        <f t="shared" si="108"/>
        <v>0.12640000000000001</v>
      </c>
      <c r="AJ404" s="8">
        <f t="shared" si="99"/>
        <v>0.98750000000000004</v>
      </c>
      <c r="AK404" s="8"/>
      <c r="AL404" s="12"/>
    </row>
    <row r="405" spans="1:43" x14ac:dyDescent="0.3">
      <c r="A405">
        <v>431</v>
      </c>
      <c r="B405">
        <v>384</v>
      </c>
      <c r="C405" s="2">
        <v>4</v>
      </c>
      <c r="D405" s="30" t="s">
        <v>894</v>
      </c>
      <c r="E405">
        <v>1</v>
      </c>
      <c r="F405" s="2">
        <v>3</v>
      </c>
      <c r="G405" t="s">
        <v>747</v>
      </c>
      <c r="H405">
        <v>3</v>
      </c>
      <c r="I405" s="2">
        <v>2</v>
      </c>
      <c r="J405" t="s">
        <v>461</v>
      </c>
      <c r="K405">
        <v>1</v>
      </c>
      <c r="L405" s="2">
        <v>4</v>
      </c>
      <c r="M405" t="s">
        <v>512</v>
      </c>
      <c r="N405">
        <v>1</v>
      </c>
      <c r="O405" s="2">
        <v>1</v>
      </c>
      <c r="P405" t="s">
        <v>513</v>
      </c>
      <c r="Q405">
        <v>1</v>
      </c>
      <c r="R405" s="2">
        <v>2</v>
      </c>
      <c r="S405" t="str">
        <f>V405</f>
        <v>T-114512_Standard</v>
      </c>
      <c r="T405">
        <f>X405</f>
        <v>1</v>
      </c>
      <c r="U405" s="1" t="s">
        <v>862</v>
      </c>
      <c r="V405" s="1" t="s">
        <v>517</v>
      </c>
      <c r="W405" s="1" t="s">
        <v>108</v>
      </c>
      <c r="X405" s="1">
        <v>1</v>
      </c>
      <c r="Y405" s="12"/>
      <c r="Z405" s="37"/>
      <c r="AA405" s="17" t="s">
        <v>664</v>
      </c>
      <c r="AB405" s="2">
        <f t="shared" si="106"/>
        <v>3</v>
      </c>
      <c r="AC405" s="37"/>
      <c r="AD405" s="37">
        <v>160</v>
      </c>
      <c r="AE405" s="33" t="s">
        <v>130</v>
      </c>
      <c r="AF405" s="8">
        <v>0.128</v>
      </c>
      <c r="AG405" s="8">
        <f t="shared" si="107"/>
        <v>0.38400000000000001</v>
      </c>
      <c r="AH405" s="8">
        <f>0.79*AD405/1000</f>
        <v>0.12640000000000001</v>
      </c>
      <c r="AI405" s="8">
        <f t="shared" si="108"/>
        <v>0.37920000000000004</v>
      </c>
      <c r="AJ405" s="8">
        <f t="shared" si="99"/>
        <v>0.98750000000000004</v>
      </c>
      <c r="AK405" s="8"/>
      <c r="AL405" s="12"/>
    </row>
    <row r="406" spans="1:43" x14ac:dyDescent="0.3">
      <c r="A406">
        <v>494</v>
      </c>
      <c r="B406">
        <v>385</v>
      </c>
      <c r="C406" s="2">
        <v>5</v>
      </c>
      <c r="D406" s="30" t="s">
        <v>1040</v>
      </c>
      <c r="E406">
        <v>1</v>
      </c>
      <c r="F406" s="2">
        <v>1</v>
      </c>
      <c r="G406" t="s">
        <v>901</v>
      </c>
      <c r="H406">
        <v>3</v>
      </c>
      <c r="I406" s="2">
        <v>2</v>
      </c>
      <c r="J406" t="s">
        <v>461</v>
      </c>
      <c r="K406">
        <v>1</v>
      </c>
      <c r="L406" s="2">
        <v>4</v>
      </c>
      <c r="M406" t="s">
        <v>512</v>
      </c>
      <c r="N406">
        <v>1</v>
      </c>
      <c r="O406" s="2">
        <v>1</v>
      </c>
      <c r="P406" t="s">
        <v>513</v>
      </c>
      <c r="Q406">
        <v>1</v>
      </c>
      <c r="R406" s="2">
        <v>2</v>
      </c>
      <c r="S406" t="str">
        <f>V406</f>
        <v>T-114512_Standard</v>
      </c>
      <c r="T406">
        <f>X406</f>
        <v>1</v>
      </c>
      <c r="U406" s="12" t="s">
        <v>968</v>
      </c>
      <c r="V406" s="12" t="s">
        <v>517</v>
      </c>
      <c r="W406" s="12" t="s">
        <v>108</v>
      </c>
      <c r="X406" s="12">
        <v>1</v>
      </c>
      <c r="Y406" s="12"/>
      <c r="Z406" s="37"/>
      <c r="AA406" s="17" t="s">
        <v>664</v>
      </c>
      <c r="AB406" s="2">
        <f t="shared" si="106"/>
        <v>3</v>
      </c>
      <c r="AC406" s="37"/>
      <c r="AD406" s="37">
        <v>160</v>
      </c>
      <c r="AE406" s="33" t="s">
        <v>130</v>
      </c>
      <c r="AF406" s="8">
        <v>0.128</v>
      </c>
      <c r="AG406" s="8">
        <f t="shared" si="107"/>
        <v>0.38400000000000001</v>
      </c>
      <c r="AH406" s="8">
        <f>0.79*AD406/1000</f>
        <v>0.12640000000000001</v>
      </c>
      <c r="AI406" s="8">
        <f t="shared" si="108"/>
        <v>0.37920000000000004</v>
      </c>
      <c r="AJ406" s="8">
        <f t="shared" si="99"/>
        <v>0.98750000000000004</v>
      </c>
      <c r="AK406" s="8"/>
    </row>
    <row r="407" spans="1:43" x14ac:dyDescent="0.3">
      <c r="A407">
        <v>240</v>
      </c>
      <c r="B407">
        <v>386</v>
      </c>
      <c r="C407" s="2">
        <v>3</v>
      </c>
      <c r="D407" s="30" t="s">
        <v>613</v>
      </c>
      <c r="E407">
        <v>1</v>
      </c>
      <c r="F407" s="2" t="s">
        <v>460</v>
      </c>
      <c r="G407" t="s">
        <v>461</v>
      </c>
      <c r="H407">
        <v>3</v>
      </c>
      <c r="I407" s="2">
        <v>1</v>
      </c>
      <c r="J407" t="s">
        <v>462</v>
      </c>
      <c r="K407">
        <v>1</v>
      </c>
      <c r="L407" s="2">
        <v>1</v>
      </c>
      <c r="M407" t="s">
        <v>463</v>
      </c>
      <c r="N407">
        <v>1</v>
      </c>
      <c r="O407" s="2">
        <v>5</v>
      </c>
      <c r="P407" t="str">
        <f>V407</f>
        <v>T-114489_Standard</v>
      </c>
      <c r="Q407">
        <f>X407</f>
        <v>1</v>
      </c>
      <c r="U407" s="12" t="s">
        <v>472</v>
      </c>
      <c r="V407" s="12" t="s">
        <v>473</v>
      </c>
      <c r="W407" s="1" t="s">
        <v>108</v>
      </c>
      <c r="X407" s="1">
        <v>1</v>
      </c>
      <c r="Y407" s="1" t="s">
        <v>605</v>
      </c>
      <c r="Z407" s="37"/>
      <c r="AA407" s="1" t="s">
        <v>661</v>
      </c>
      <c r="AB407" s="2">
        <f t="shared" si="106"/>
        <v>3</v>
      </c>
      <c r="AC407" s="37"/>
      <c r="AD407" s="37">
        <v>25</v>
      </c>
      <c r="AE407" s="15" t="s">
        <v>130</v>
      </c>
      <c r="AF407" s="8">
        <v>4.5999999999999999E-2</v>
      </c>
      <c r="AG407" s="8">
        <f t="shared" si="107"/>
        <v>0.13800000000000001</v>
      </c>
      <c r="AH407" s="8">
        <f t="shared" ref="AH407:AH419" si="109">2.46*AD407/1000</f>
        <v>6.1499999999999999E-2</v>
      </c>
      <c r="AI407" s="8">
        <f t="shared" si="108"/>
        <v>0.1845</v>
      </c>
      <c r="AJ407" s="8">
        <f t="shared" si="99"/>
        <v>1.3369565217391304</v>
      </c>
      <c r="AK407" s="8"/>
      <c r="AO407" t="s">
        <v>657</v>
      </c>
      <c r="AQ407" s="30" t="s">
        <v>635</v>
      </c>
    </row>
    <row r="408" spans="1:43" x14ac:dyDescent="0.3">
      <c r="A408">
        <v>246</v>
      </c>
      <c r="B408">
        <v>387</v>
      </c>
      <c r="C408" s="2">
        <v>3</v>
      </c>
      <c r="D408" s="30" t="s">
        <v>613</v>
      </c>
      <c r="E408">
        <v>1</v>
      </c>
      <c r="F408" s="2" t="s">
        <v>460</v>
      </c>
      <c r="G408" t="s">
        <v>461</v>
      </c>
      <c r="H408">
        <v>3</v>
      </c>
      <c r="I408" s="2">
        <v>1</v>
      </c>
      <c r="J408" t="s">
        <v>462</v>
      </c>
      <c r="K408">
        <v>1</v>
      </c>
      <c r="L408" s="2">
        <v>2</v>
      </c>
      <c r="M408" t="s">
        <v>475</v>
      </c>
      <c r="N408">
        <v>1</v>
      </c>
      <c r="O408" s="2">
        <v>5</v>
      </c>
      <c r="P408" t="str">
        <f>V408</f>
        <v>T-114489_Standard</v>
      </c>
      <c r="Q408">
        <f>X408</f>
        <v>1</v>
      </c>
      <c r="U408" s="12" t="s">
        <v>484</v>
      </c>
      <c r="V408" s="12" t="s">
        <v>473</v>
      </c>
      <c r="W408" s="1" t="s">
        <v>108</v>
      </c>
      <c r="X408" s="1">
        <v>1</v>
      </c>
      <c r="Y408" s="1" t="s">
        <v>605</v>
      </c>
      <c r="Z408" s="37"/>
      <c r="AA408" s="1" t="s">
        <v>661</v>
      </c>
      <c r="AB408" s="2">
        <f t="shared" si="106"/>
        <v>3</v>
      </c>
      <c r="AC408" s="37"/>
      <c r="AD408" s="37">
        <v>25</v>
      </c>
      <c r="AE408" s="15" t="s">
        <v>130</v>
      </c>
      <c r="AF408" s="8">
        <v>4.5999999999999999E-2</v>
      </c>
      <c r="AG408" s="8">
        <f t="shared" si="107"/>
        <v>0.13800000000000001</v>
      </c>
      <c r="AH408" s="8">
        <f t="shared" si="109"/>
        <v>6.1499999999999999E-2</v>
      </c>
      <c r="AI408" s="8">
        <f t="shared" si="108"/>
        <v>0.1845</v>
      </c>
      <c r="AJ408" s="8">
        <f t="shared" si="99"/>
        <v>1.3369565217391304</v>
      </c>
      <c r="AK408" s="8"/>
      <c r="AO408" t="s">
        <v>657</v>
      </c>
      <c r="AQ408" s="30" t="s">
        <v>635</v>
      </c>
    </row>
    <row r="409" spans="1:43" x14ac:dyDescent="0.3">
      <c r="A409">
        <v>279</v>
      </c>
      <c r="B409">
        <v>388</v>
      </c>
      <c r="C409" s="2">
        <v>3</v>
      </c>
      <c r="D409" s="30" t="s">
        <v>613</v>
      </c>
      <c r="E409">
        <v>1</v>
      </c>
      <c r="F409" s="2" t="s">
        <v>547</v>
      </c>
      <c r="G409" t="s">
        <v>548</v>
      </c>
      <c r="H409">
        <v>1</v>
      </c>
      <c r="I409" s="2">
        <v>1</v>
      </c>
      <c r="J409" t="s">
        <v>549</v>
      </c>
      <c r="K409">
        <v>1</v>
      </c>
      <c r="L409" s="2">
        <v>1</v>
      </c>
      <c r="M409" t="s">
        <v>550</v>
      </c>
      <c r="N409">
        <v>1</v>
      </c>
      <c r="O409" s="2">
        <v>5</v>
      </c>
      <c r="P409" t="str">
        <f>V409</f>
        <v>T-114489_Standard</v>
      </c>
      <c r="Q409">
        <f>X409</f>
        <v>1</v>
      </c>
      <c r="U409" s="12" t="s">
        <v>555</v>
      </c>
      <c r="V409" s="12" t="s">
        <v>473</v>
      </c>
      <c r="W409" s="1" t="s">
        <v>108</v>
      </c>
      <c r="X409" s="1">
        <v>1</v>
      </c>
      <c r="Y409" s="1" t="s">
        <v>605</v>
      </c>
      <c r="Z409" s="37"/>
      <c r="AA409" s="1" t="s">
        <v>661</v>
      </c>
      <c r="AB409" s="2">
        <f t="shared" si="106"/>
        <v>1</v>
      </c>
      <c r="AC409" s="37"/>
      <c r="AD409" s="37">
        <v>25</v>
      </c>
      <c r="AE409" s="15" t="s">
        <v>130</v>
      </c>
      <c r="AF409" s="8">
        <v>4.5999999999999999E-2</v>
      </c>
      <c r="AG409" s="8">
        <f t="shared" si="107"/>
        <v>4.5999999999999999E-2</v>
      </c>
      <c r="AH409" s="8">
        <f t="shared" si="109"/>
        <v>6.1499999999999999E-2</v>
      </c>
      <c r="AI409" s="8">
        <f t="shared" si="108"/>
        <v>6.1499999999999999E-2</v>
      </c>
      <c r="AJ409" s="8">
        <f t="shared" si="99"/>
        <v>1.3369565217391304</v>
      </c>
      <c r="AK409" s="8"/>
      <c r="AO409" t="s">
        <v>657</v>
      </c>
      <c r="AQ409" s="30" t="s">
        <v>635</v>
      </c>
    </row>
    <row r="410" spans="1:43" x14ac:dyDescent="0.3">
      <c r="A410">
        <v>285</v>
      </c>
      <c r="B410">
        <v>389</v>
      </c>
      <c r="C410" s="2">
        <v>3</v>
      </c>
      <c r="D410" s="30" t="s">
        <v>613</v>
      </c>
      <c r="E410">
        <v>1</v>
      </c>
      <c r="F410" s="2" t="s">
        <v>547</v>
      </c>
      <c r="G410" t="s">
        <v>548</v>
      </c>
      <c r="H410">
        <v>1</v>
      </c>
      <c r="I410" s="2">
        <v>1</v>
      </c>
      <c r="J410" t="s">
        <v>549</v>
      </c>
      <c r="K410">
        <v>1</v>
      </c>
      <c r="L410" s="2">
        <v>2</v>
      </c>
      <c r="M410" t="s">
        <v>557</v>
      </c>
      <c r="N410">
        <v>1</v>
      </c>
      <c r="O410" s="2">
        <v>5</v>
      </c>
      <c r="P410" t="str">
        <f>V410</f>
        <v>T-114489_Standard</v>
      </c>
      <c r="Q410">
        <f>X410</f>
        <v>1</v>
      </c>
      <c r="U410" s="12" t="s">
        <v>562</v>
      </c>
      <c r="V410" s="12" t="s">
        <v>473</v>
      </c>
      <c r="W410" s="1" t="s">
        <v>108</v>
      </c>
      <c r="X410" s="1">
        <v>1</v>
      </c>
      <c r="Y410" s="1" t="s">
        <v>605</v>
      </c>
      <c r="Z410" s="37"/>
      <c r="AA410" s="1" t="s">
        <v>661</v>
      </c>
      <c r="AB410" s="2">
        <f t="shared" si="106"/>
        <v>1</v>
      </c>
      <c r="AC410" s="37"/>
      <c r="AD410" s="37">
        <v>25</v>
      </c>
      <c r="AE410" s="15" t="s">
        <v>130</v>
      </c>
      <c r="AF410" s="8">
        <v>4.5999999999999999E-2</v>
      </c>
      <c r="AG410" s="8">
        <f t="shared" si="107"/>
        <v>4.5999999999999999E-2</v>
      </c>
      <c r="AH410" s="8">
        <f t="shared" si="109"/>
        <v>6.1499999999999999E-2</v>
      </c>
      <c r="AI410" s="8">
        <f t="shared" si="108"/>
        <v>6.1499999999999999E-2</v>
      </c>
      <c r="AJ410" s="8">
        <f t="shared" si="99"/>
        <v>1.3369565217391304</v>
      </c>
      <c r="AK410" s="8"/>
      <c r="AO410" t="s">
        <v>657</v>
      </c>
      <c r="AQ410" s="30" t="s">
        <v>635</v>
      </c>
    </row>
    <row r="411" spans="1:43" x14ac:dyDescent="0.3">
      <c r="A411">
        <v>411</v>
      </c>
      <c r="B411">
        <v>390</v>
      </c>
      <c r="C411" s="2">
        <v>4</v>
      </c>
      <c r="D411" s="30" t="s">
        <v>894</v>
      </c>
      <c r="E411">
        <v>1</v>
      </c>
      <c r="F411" s="2">
        <v>3</v>
      </c>
      <c r="G411" t="s">
        <v>747</v>
      </c>
      <c r="H411">
        <v>3</v>
      </c>
      <c r="I411" s="2">
        <v>2</v>
      </c>
      <c r="J411" t="s">
        <v>461</v>
      </c>
      <c r="K411">
        <v>1</v>
      </c>
      <c r="L411" s="2">
        <v>1</v>
      </c>
      <c r="M411" t="s">
        <v>462</v>
      </c>
      <c r="N411">
        <v>1</v>
      </c>
      <c r="O411" s="2">
        <v>1</v>
      </c>
      <c r="P411" t="s">
        <v>463</v>
      </c>
      <c r="Q411">
        <v>1</v>
      </c>
      <c r="R411" s="2">
        <v>5</v>
      </c>
      <c r="S411" t="str">
        <f>V411</f>
        <v>T-114489_Standard</v>
      </c>
      <c r="T411">
        <f>X411</f>
        <v>1</v>
      </c>
      <c r="U411" s="1" t="s">
        <v>842</v>
      </c>
      <c r="V411" s="1" t="s">
        <v>473</v>
      </c>
      <c r="W411" s="1" t="s">
        <v>108</v>
      </c>
      <c r="X411" s="1">
        <v>1</v>
      </c>
      <c r="Y411" s="12"/>
      <c r="Z411" s="37"/>
      <c r="AA411" s="17" t="s">
        <v>661</v>
      </c>
      <c r="AB411" s="2">
        <f t="shared" si="106"/>
        <v>3</v>
      </c>
      <c r="AC411" s="37"/>
      <c r="AD411" s="37">
        <v>25</v>
      </c>
      <c r="AE411" s="33" t="s">
        <v>130</v>
      </c>
      <c r="AF411" s="8">
        <v>4.5999999999999999E-2</v>
      </c>
      <c r="AG411" s="8">
        <f t="shared" si="107"/>
        <v>0.13800000000000001</v>
      </c>
      <c r="AH411" s="8">
        <f t="shared" si="109"/>
        <v>6.1499999999999999E-2</v>
      </c>
      <c r="AI411" s="8">
        <f t="shared" si="108"/>
        <v>0.1845</v>
      </c>
      <c r="AJ411" s="8">
        <f t="shared" si="99"/>
        <v>1.3369565217391304</v>
      </c>
      <c r="AK411" s="8"/>
      <c r="AO411" t="s">
        <v>657</v>
      </c>
      <c r="AQ411" s="30" t="s">
        <v>635</v>
      </c>
    </row>
    <row r="412" spans="1:43" x14ac:dyDescent="0.3">
      <c r="A412">
        <v>417</v>
      </c>
      <c r="B412">
        <v>391</v>
      </c>
      <c r="C412" s="2">
        <v>4</v>
      </c>
      <c r="D412" s="30" t="s">
        <v>894</v>
      </c>
      <c r="E412">
        <v>1</v>
      </c>
      <c r="F412" s="2">
        <v>3</v>
      </c>
      <c r="G412" t="s">
        <v>747</v>
      </c>
      <c r="H412">
        <v>3</v>
      </c>
      <c r="I412" s="2">
        <v>2</v>
      </c>
      <c r="J412" t="s">
        <v>461</v>
      </c>
      <c r="K412">
        <v>1</v>
      </c>
      <c r="L412" s="2">
        <v>1</v>
      </c>
      <c r="M412" t="s">
        <v>462</v>
      </c>
      <c r="N412">
        <v>1</v>
      </c>
      <c r="O412" s="2">
        <v>2</v>
      </c>
      <c r="P412" t="s">
        <v>475</v>
      </c>
      <c r="Q412">
        <v>1</v>
      </c>
      <c r="R412" s="2">
        <v>5</v>
      </c>
      <c r="S412" t="str">
        <f>V412</f>
        <v>T-114489_Standard</v>
      </c>
      <c r="T412">
        <f>X412</f>
        <v>1</v>
      </c>
      <c r="U412" s="1" t="s">
        <v>848</v>
      </c>
      <c r="V412" s="1" t="s">
        <v>473</v>
      </c>
      <c r="W412" s="1" t="s">
        <v>108</v>
      </c>
      <c r="X412" s="1">
        <v>1</v>
      </c>
      <c r="Y412" s="12"/>
      <c r="Z412" s="37"/>
      <c r="AA412" s="17" t="s">
        <v>661</v>
      </c>
      <c r="AB412" s="2">
        <f t="shared" si="106"/>
        <v>3</v>
      </c>
      <c r="AC412" s="37"/>
      <c r="AD412" s="37">
        <v>25</v>
      </c>
      <c r="AE412" s="33" t="s">
        <v>130</v>
      </c>
      <c r="AF412" s="8">
        <v>4.5999999999999999E-2</v>
      </c>
      <c r="AG412" s="8">
        <f t="shared" si="107"/>
        <v>0.13800000000000001</v>
      </c>
      <c r="AH412" s="8">
        <f t="shared" si="109"/>
        <v>6.1499999999999999E-2</v>
      </c>
      <c r="AI412" s="8">
        <f t="shared" si="108"/>
        <v>0.1845</v>
      </c>
      <c r="AJ412" s="8">
        <f t="shared" si="99"/>
        <v>1.3369565217391304</v>
      </c>
      <c r="AK412" s="8"/>
      <c r="AL412" s="12"/>
      <c r="AO412" t="s">
        <v>657</v>
      </c>
      <c r="AQ412" s="30" t="s">
        <v>635</v>
      </c>
    </row>
    <row r="413" spans="1:43" x14ac:dyDescent="0.3">
      <c r="A413">
        <v>474</v>
      </c>
      <c r="B413">
        <v>392</v>
      </c>
      <c r="C413" s="2">
        <v>5</v>
      </c>
      <c r="D413" s="30" t="s">
        <v>1040</v>
      </c>
      <c r="E413">
        <v>1</v>
      </c>
      <c r="F413" s="2">
        <v>1</v>
      </c>
      <c r="G413" t="s">
        <v>901</v>
      </c>
      <c r="H413">
        <v>3</v>
      </c>
      <c r="I413" s="2">
        <v>2</v>
      </c>
      <c r="J413" t="s">
        <v>461</v>
      </c>
      <c r="K413">
        <v>1</v>
      </c>
      <c r="L413" s="2">
        <v>1</v>
      </c>
      <c r="M413" t="s">
        <v>462</v>
      </c>
      <c r="N413">
        <v>1</v>
      </c>
      <c r="O413" s="2">
        <v>1</v>
      </c>
      <c r="P413" t="s">
        <v>463</v>
      </c>
      <c r="Q413">
        <v>1</v>
      </c>
      <c r="R413" s="2">
        <v>5</v>
      </c>
      <c r="S413" t="str">
        <f>V413</f>
        <v>T-114489_Standard</v>
      </c>
      <c r="T413">
        <f>X413</f>
        <v>1</v>
      </c>
      <c r="U413" s="12" t="s">
        <v>951</v>
      </c>
      <c r="V413" s="12" t="s">
        <v>473</v>
      </c>
      <c r="W413" s="12" t="s">
        <v>108</v>
      </c>
      <c r="X413" s="12">
        <v>1</v>
      </c>
      <c r="Y413" s="12"/>
      <c r="Z413" s="37"/>
      <c r="AA413" s="17" t="s">
        <v>661</v>
      </c>
      <c r="AB413" s="2">
        <f t="shared" si="106"/>
        <v>3</v>
      </c>
      <c r="AC413" s="37"/>
      <c r="AD413" s="37">
        <v>25</v>
      </c>
      <c r="AE413" s="33" t="s">
        <v>130</v>
      </c>
      <c r="AF413" s="8">
        <v>4.5999999999999999E-2</v>
      </c>
      <c r="AG413" s="8">
        <f t="shared" si="107"/>
        <v>0.13800000000000001</v>
      </c>
      <c r="AH413" s="8">
        <f t="shared" si="109"/>
        <v>6.1499999999999999E-2</v>
      </c>
      <c r="AI413" s="8">
        <f t="shared" si="108"/>
        <v>0.1845</v>
      </c>
      <c r="AJ413" s="8">
        <f t="shared" si="99"/>
        <v>1.3369565217391304</v>
      </c>
      <c r="AK413" s="8"/>
      <c r="AL413" s="12"/>
      <c r="AO413" t="s">
        <v>657</v>
      </c>
      <c r="AQ413" s="30" t="s">
        <v>635</v>
      </c>
    </row>
    <row r="414" spans="1:43" x14ac:dyDescent="0.3">
      <c r="A414">
        <v>480</v>
      </c>
      <c r="B414">
        <v>393</v>
      </c>
      <c r="C414" s="2">
        <v>5</v>
      </c>
      <c r="D414" s="30" t="s">
        <v>1040</v>
      </c>
      <c r="E414">
        <v>1</v>
      </c>
      <c r="F414" s="2">
        <v>1</v>
      </c>
      <c r="G414" t="s">
        <v>901</v>
      </c>
      <c r="H414">
        <v>3</v>
      </c>
      <c r="I414" s="2">
        <v>2</v>
      </c>
      <c r="J414" t="s">
        <v>461</v>
      </c>
      <c r="K414">
        <v>1</v>
      </c>
      <c r="L414" s="2">
        <v>1</v>
      </c>
      <c r="M414" t="s">
        <v>462</v>
      </c>
      <c r="N414">
        <v>1</v>
      </c>
      <c r="O414" s="2">
        <v>2</v>
      </c>
      <c r="P414" t="s">
        <v>475</v>
      </c>
      <c r="Q414">
        <v>1</v>
      </c>
      <c r="R414" s="2">
        <v>5</v>
      </c>
      <c r="S414" t="str">
        <f>V414</f>
        <v>T-114489_Standard</v>
      </c>
      <c r="T414">
        <f>X414</f>
        <v>1</v>
      </c>
      <c r="U414" s="12" t="s">
        <v>957</v>
      </c>
      <c r="V414" s="12" t="s">
        <v>473</v>
      </c>
      <c r="W414" s="12" t="s">
        <v>108</v>
      </c>
      <c r="X414" s="12">
        <v>1</v>
      </c>
      <c r="Y414" s="12"/>
      <c r="Z414" s="37"/>
      <c r="AA414" s="17" t="s">
        <v>661</v>
      </c>
      <c r="AB414" s="2">
        <f t="shared" si="106"/>
        <v>3</v>
      </c>
      <c r="AC414" s="37"/>
      <c r="AD414" s="37">
        <v>25</v>
      </c>
      <c r="AE414" s="33" t="s">
        <v>130</v>
      </c>
      <c r="AF414" s="8">
        <v>4.5999999999999999E-2</v>
      </c>
      <c r="AG414" s="8">
        <f t="shared" si="107"/>
        <v>0.13800000000000001</v>
      </c>
      <c r="AH414" s="8">
        <f t="shared" si="109"/>
        <v>6.1499999999999999E-2</v>
      </c>
      <c r="AI414" s="8">
        <f t="shared" si="108"/>
        <v>0.1845</v>
      </c>
      <c r="AJ414" s="8">
        <f t="shared" si="99"/>
        <v>1.3369565217391304</v>
      </c>
      <c r="AK414" s="8"/>
      <c r="AL414" s="12"/>
      <c r="AO414" t="s">
        <v>657</v>
      </c>
      <c r="AQ414" s="30" t="s">
        <v>635</v>
      </c>
    </row>
    <row r="415" spans="1:43" x14ac:dyDescent="0.3">
      <c r="A415">
        <v>265</v>
      </c>
      <c r="B415">
        <v>394</v>
      </c>
      <c r="C415" s="2">
        <v>3</v>
      </c>
      <c r="D415" s="30" t="s">
        <v>613</v>
      </c>
      <c r="E415">
        <v>1</v>
      </c>
      <c r="F415" s="2" t="s">
        <v>460</v>
      </c>
      <c r="G415" t="s">
        <v>461</v>
      </c>
      <c r="H415">
        <v>3</v>
      </c>
      <c r="I415" s="2">
        <v>5</v>
      </c>
      <c r="J415" t="s">
        <v>524</v>
      </c>
      <c r="K415">
        <v>1</v>
      </c>
      <c r="L415" s="2">
        <v>1</v>
      </c>
      <c r="M415" t="str">
        <f>V415</f>
        <v>T-114506_Standard</v>
      </c>
      <c r="N415">
        <f>X415</f>
        <v>1</v>
      </c>
      <c r="U415" s="12" t="s">
        <v>525</v>
      </c>
      <c r="V415" s="12" t="s">
        <v>526</v>
      </c>
      <c r="W415" s="1" t="s">
        <v>108</v>
      </c>
      <c r="X415" s="1">
        <v>1</v>
      </c>
      <c r="Y415" s="1" t="s">
        <v>605</v>
      </c>
      <c r="Z415" s="37"/>
      <c r="AA415" s="1" t="s">
        <v>661</v>
      </c>
      <c r="AB415" s="2">
        <f t="shared" si="106"/>
        <v>3</v>
      </c>
      <c r="AC415" s="37"/>
      <c r="AD415" s="37">
        <v>250</v>
      </c>
      <c r="AE415" s="15" t="s">
        <v>130</v>
      </c>
      <c r="AF415" s="8">
        <v>0.624</v>
      </c>
      <c r="AG415" s="8">
        <f t="shared" si="107"/>
        <v>1.8719999999999999</v>
      </c>
      <c r="AH415" s="8">
        <f t="shared" si="109"/>
        <v>0.61499999999999999</v>
      </c>
      <c r="AI415" s="8">
        <f t="shared" si="108"/>
        <v>1.845</v>
      </c>
      <c r="AJ415" s="8">
        <f t="shared" si="99"/>
        <v>0.98557692307692313</v>
      </c>
      <c r="AK415" s="8"/>
      <c r="AL415" s="12"/>
      <c r="AO415" t="s">
        <v>657</v>
      </c>
      <c r="AQ415" s="30" t="s">
        <v>638</v>
      </c>
    </row>
    <row r="416" spans="1:43" x14ac:dyDescent="0.3">
      <c r="A416">
        <v>304</v>
      </c>
      <c r="B416">
        <v>395</v>
      </c>
      <c r="C416" s="2">
        <v>3</v>
      </c>
      <c r="D416" s="30" t="s">
        <v>613</v>
      </c>
      <c r="E416">
        <v>1</v>
      </c>
      <c r="F416" s="2" t="s">
        <v>547</v>
      </c>
      <c r="G416" t="s">
        <v>548</v>
      </c>
      <c r="H416">
        <v>1</v>
      </c>
      <c r="I416" s="2">
        <v>5</v>
      </c>
      <c r="J416" t="s">
        <v>524</v>
      </c>
      <c r="K416">
        <v>1</v>
      </c>
      <c r="L416" s="2">
        <v>1</v>
      </c>
      <c r="M416" t="str">
        <f>V416</f>
        <v>T-114506_Standard</v>
      </c>
      <c r="N416">
        <f>X416</f>
        <v>1</v>
      </c>
      <c r="U416" s="12" t="s">
        <v>582</v>
      </c>
      <c r="V416" s="12" t="s">
        <v>526</v>
      </c>
      <c r="W416" s="1" t="s">
        <v>108</v>
      </c>
      <c r="X416" s="1">
        <v>1</v>
      </c>
      <c r="Y416" s="1" t="s">
        <v>605</v>
      </c>
      <c r="Z416" s="37"/>
      <c r="AA416" s="1" t="s">
        <v>661</v>
      </c>
      <c r="AB416" s="2">
        <f t="shared" si="106"/>
        <v>1</v>
      </c>
      <c r="AC416" s="37"/>
      <c r="AD416" s="37">
        <v>250</v>
      </c>
      <c r="AE416" s="15" t="s">
        <v>130</v>
      </c>
      <c r="AF416" s="8">
        <v>0.624</v>
      </c>
      <c r="AG416" s="8">
        <f t="shared" si="107"/>
        <v>0.624</v>
      </c>
      <c r="AH416" s="8">
        <f t="shared" si="109"/>
        <v>0.61499999999999999</v>
      </c>
      <c r="AI416" s="8">
        <f t="shared" si="108"/>
        <v>0.61499999999999999</v>
      </c>
      <c r="AJ416" s="8">
        <f t="shared" si="99"/>
        <v>0.98557692307692302</v>
      </c>
      <c r="AK416" s="8"/>
      <c r="AL416" s="12"/>
      <c r="AO416" t="s">
        <v>657</v>
      </c>
      <c r="AQ416" s="30" t="s">
        <v>638</v>
      </c>
    </row>
    <row r="417" spans="1:43" x14ac:dyDescent="0.3">
      <c r="A417">
        <v>436</v>
      </c>
      <c r="B417">
        <v>396</v>
      </c>
      <c r="C417" s="2">
        <v>4</v>
      </c>
      <c r="D417" s="30" t="s">
        <v>894</v>
      </c>
      <c r="E417">
        <v>1</v>
      </c>
      <c r="F417" s="2">
        <v>3</v>
      </c>
      <c r="G417" t="s">
        <v>747</v>
      </c>
      <c r="H417">
        <v>3</v>
      </c>
      <c r="I417" s="2">
        <v>2</v>
      </c>
      <c r="J417" t="s">
        <v>461</v>
      </c>
      <c r="K417">
        <v>1</v>
      </c>
      <c r="L417" s="2">
        <v>5</v>
      </c>
      <c r="M417" t="s">
        <v>524</v>
      </c>
      <c r="N417">
        <v>1</v>
      </c>
      <c r="O417" s="2">
        <v>1</v>
      </c>
      <c r="P417" t="str">
        <f>V417</f>
        <v>T-114506_Standard</v>
      </c>
      <c r="Q417">
        <f>X417</f>
        <v>1</v>
      </c>
      <c r="U417" s="1" t="s">
        <v>867</v>
      </c>
      <c r="V417" s="1" t="s">
        <v>526</v>
      </c>
      <c r="W417" s="1" t="s">
        <v>108</v>
      </c>
      <c r="X417" s="1">
        <v>1</v>
      </c>
      <c r="Y417" s="12"/>
      <c r="Z417" s="37"/>
      <c r="AA417" s="17" t="s">
        <v>661</v>
      </c>
      <c r="AB417" s="2">
        <f t="shared" si="106"/>
        <v>3</v>
      </c>
      <c r="AC417" s="37"/>
      <c r="AD417" s="37">
        <v>250</v>
      </c>
      <c r="AE417" s="33" t="s">
        <v>130</v>
      </c>
      <c r="AF417" s="8">
        <v>0.624</v>
      </c>
      <c r="AG417" s="8">
        <f t="shared" si="107"/>
        <v>1.8719999999999999</v>
      </c>
      <c r="AH417" s="8">
        <f t="shared" si="109"/>
        <v>0.61499999999999999</v>
      </c>
      <c r="AI417" s="8">
        <f t="shared" si="108"/>
        <v>1.845</v>
      </c>
      <c r="AJ417" s="8">
        <f t="shared" si="99"/>
        <v>0.98557692307692313</v>
      </c>
      <c r="AK417" s="8"/>
      <c r="AL417" s="12"/>
      <c r="AO417" t="s">
        <v>657</v>
      </c>
      <c r="AQ417" s="30" t="s">
        <v>638</v>
      </c>
    </row>
    <row r="418" spans="1:43" x14ac:dyDescent="0.3">
      <c r="A418">
        <v>499</v>
      </c>
      <c r="B418">
        <v>397</v>
      </c>
      <c r="C418" s="2">
        <v>5</v>
      </c>
      <c r="D418" s="30" t="s">
        <v>1040</v>
      </c>
      <c r="E418">
        <v>1</v>
      </c>
      <c r="F418" s="2">
        <v>1</v>
      </c>
      <c r="G418" t="s">
        <v>901</v>
      </c>
      <c r="H418">
        <v>3</v>
      </c>
      <c r="I418" s="2">
        <v>2</v>
      </c>
      <c r="J418" t="s">
        <v>461</v>
      </c>
      <c r="K418">
        <v>1</v>
      </c>
      <c r="L418" s="2">
        <v>5</v>
      </c>
      <c r="M418" t="s">
        <v>524</v>
      </c>
      <c r="N418">
        <v>1</v>
      </c>
      <c r="O418" s="2">
        <v>1</v>
      </c>
      <c r="P418" t="str">
        <f>V418</f>
        <v>T-114506_Standard</v>
      </c>
      <c r="Q418">
        <f>X418</f>
        <v>1</v>
      </c>
      <c r="U418" s="12" t="s">
        <v>973</v>
      </c>
      <c r="V418" s="12" t="s">
        <v>526</v>
      </c>
      <c r="W418" s="12" t="s">
        <v>108</v>
      </c>
      <c r="X418" s="12">
        <v>1</v>
      </c>
      <c r="Y418" s="12"/>
      <c r="Z418" s="37"/>
      <c r="AA418" s="17" t="s">
        <v>661</v>
      </c>
      <c r="AB418" s="2">
        <f t="shared" si="106"/>
        <v>3</v>
      </c>
      <c r="AC418" s="37"/>
      <c r="AD418" s="37">
        <v>250</v>
      </c>
      <c r="AE418" s="33" t="s">
        <v>130</v>
      </c>
      <c r="AF418" s="8">
        <v>0.624</v>
      </c>
      <c r="AG418" s="8">
        <f t="shared" si="107"/>
        <v>1.8719999999999999</v>
      </c>
      <c r="AH418" s="8">
        <f t="shared" si="109"/>
        <v>0.61499999999999999</v>
      </c>
      <c r="AI418" s="8">
        <f t="shared" si="108"/>
        <v>1.845</v>
      </c>
      <c r="AJ418" s="8">
        <f t="shared" si="99"/>
        <v>0.98557692307692313</v>
      </c>
      <c r="AK418" s="8"/>
      <c r="AO418" t="s">
        <v>657</v>
      </c>
      <c r="AQ418" s="30" t="s">
        <v>638</v>
      </c>
    </row>
    <row r="419" spans="1:43" x14ac:dyDescent="0.3">
      <c r="A419">
        <v>537</v>
      </c>
      <c r="B419">
        <v>398</v>
      </c>
      <c r="C419" s="2">
        <v>5</v>
      </c>
      <c r="D419" s="30" t="s">
        <v>1040</v>
      </c>
      <c r="E419">
        <v>1</v>
      </c>
      <c r="F419" s="2">
        <v>11</v>
      </c>
      <c r="G419" t="str">
        <f>V419</f>
        <v>T-115870_Standard</v>
      </c>
      <c r="H419">
        <f>X419</f>
        <v>3</v>
      </c>
      <c r="U419" s="12" t="s">
        <v>378</v>
      </c>
      <c r="V419" s="12" t="s">
        <v>1038</v>
      </c>
      <c r="W419" s="12" t="s">
        <v>108</v>
      </c>
      <c r="X419" s="12">
        <v>3</v>
      </c>
      <c r="Y419" s="12" t="s">
        <v>1039</v>
      </c>
      <c r="Z419" s="37"/>
      <c r="AA419" s="1" t="s">
        <v>661</v>
      </c>
      <c r="AB419" s="2">
        <f t="shared" si="106"/>
        <v>3</v>
      </c>
      <c r="AC419" s="37"/>
      <c r="AD419" s="37">
        <v>1250</v>
      </c>
      <c r="AE419" s="33" t="s">
        <v>130</v>
      </c>
      <c r="AF419" s="8">
        <v>3.145</v>
      </c>
      <c r="AG419" s="8">
        <f t="shared" si="107"/>
        <v>9.4350000000000005</v>
      </c>
      <c r="AH419" s="8">
        <f t="shared" si="109"/>
        <v>3.0750000000000002</v>
      </c>
      <c r="AI419" s="8">
        <f t="shared" si="108"/>
        <v>9.2250000000000014</v>
      </c>
      <c r="AJ419" s="8">
        <f t="shared" si="99"/>
        <v>0.97774244833068369</v>
      </c>
      <c r="AK419" s="8"/>
      <c r="AL419">
        <v>2</v>
      </c>
    </row>
    <row r="420" spans="1:43" x14ac:dyDescent="0.3">
      <c r="A420">
        <v>248</v>
      </c>
      <c r="B420">
        <v>399</v>
      </c>
      <c r="C420" s="2">
        <v>3</v>
      </c>
      <c r="D420" s="30" t="s">
        <v>613</v>
      </c>
      <c r="E420">
        <v>1</v>
      </c>
      <c r="F420" s="2" t="s">
        <v>460</v>
      </c>
      <c r="G420" t="s">
        <v>461</v>
      </c>
      <c r="H420">
        <v>3</v>
      </c>
      <c r="I420" s="2">
        <v>1</v>
      </c>
      <c r="J420" t="s">
        <v>462</v>
      </c>
      <c r="K420">
        <v>1</v>
      </c>
      <c r="L420" s="2">
        <v>3</v>
      </c>
      <c r="M420" t="s">
        <v>485</v>
      </c>
      <c r="N420">
        <v>1</v>
      </c>
      <c r="O420" s="2">
        <v>2</v>
      </c>
      <c r="P420" t="str">
        <f>V420</f>
        <v>T-114503_Standard</v>
      </c>
      <c r="Q420">
        <f>X420</f>
        <v>1</v>
      </c>
      <c r="U420" s="12" t="s">
        <v>488</v>
      </c>
      <c r="V420" s="12" t="s">
        <v>489</v>
      </c>
      <c r="W420" s="1" t="s">
        <v>108</v>
      </c>
      <c r="X420" s="1">
        <v>1</v>
      </c>
      <c r="Y420" s="1" t="s">
        <v>608</v>
      </c>
      <c r="Z420" s="37"/>
      <c r="AA420" s="1" t="s">
        <v>662</v>
      </c>
      <c r="AB420" s="2">
        <f t="shared" si="106"/>
        <v>3</v>
      </c>
      <c r="AC420" s="37"/>
      <c r="AD420" s="37">
        <v>728</v>
      </c>
      <c r="AE420" s="15" t="s">
        <v>130</v>
      </c>
      <c r="AF420" s="8">
        <v>5.6520000000000001</v>
      </c>
      <c r="AG420" s="8">
        <f t="shared" si="107"/>
        <v>16.956</v>
      </c>
      <c r="AH420" s="8">
        <f>7.99*AD420/1000</f>
        <v>5.8167200000000001</v>
      </c>
      <c r="AI420" s="8">
        <f t="shared" si="108"/>
        <v>17.45016</v>
      </c>
      <c r="AJ420" s="8">
        <f t="shared" si="99"/>
        <v>1.0291436659589526</v>
      </c>
      <c r="AK420" s="8"/>
      <c r="AO420" t="s">
        <v>657</v>
      </c>
      <c r="AQ420" s="30" t="s">
        <v>635</v>
      </c>
    </row>
    <row r="421" spans="1:43" x14ac:dyDescent="0.3">
      <c r="A421">
        <v>287</v>
      </c>
      <c r="B421">
        <v>400</v>
      </c>
      <c r="C421" s="2">
        <v>3</v>
      </c>
      <c r="D421" s="30" t="s">
        <v>613</v>
      </c>
      <c r="E421">
        <v>1</v>
      </c>
      <c r="F421" s="2" t="s">
        <v>547</v>
      </c>
      <c r="G421" t="s">
        <v>548</v>
      </c>
      <c r="H421">
        <v>1</v>
      </c>
      <c r="I421" s="2">
        <v>1</v>
      </c>
      <c r="J421" t="s">
        <v>549</v>
      </c>
      <c r="K421">
        <v>1</v>
      </c>
      <c r="L421" s="2">
        <v>3</v>
      </c>
      <c r="M421" t="s">
        <v>485</v>
      </c>
      <c r="N421">
        <v>1</v>
      </c>
      <c r="O421" s="2">
        <v>2</v>
      </c>
      <c r="P421" t="str">
        <f>V421</f>
        <v>T-114503_Standard</v>
      </c>
      <c r="Q421">
        <f>X421</f>
        <v>1</v>
      </c>
      <c r="U421" s="12" t="s">
        <v>564</v>
      </c>
      <c r="V421" s="12" t="s">
        <v>489</v>
      </c>
      <c r="W421" s="1" t="s">
        <v>108</v>
      </c>
      <c r="X421" s="1">
        <v>1</v>
      </c>
      <c r="Y421" s="1" t="s">
        <v>608</v>
      </c>
      <c r="Z421" s="37"/>
      <c r="AA421" s="1" t="s">
        <v>662</v>
      </c>
      <c r="AB421" s="2">
        <f t="shared" si="106"/>
        <v>1</v>
      </c>
      <c r="AC421" s="37"/>
      <c r="AD421" s="37">
        <v>728</v>
      </c>
      <c r="AE421" s="15" t="s">
        <v>130</v>
      </c>
      <c r="AF421" s="8">
        <v>5.6520000000000001</v>
      </c>
      <c r="AG421" s="8">
        <f t="shared" si="107"/>
        <v>5.6520000000000001</v>
      </c>
      <c r="AH421" s="8">
        <f>7.99*AD421/1000</f>
        <v>5.8167200000000001</v>
      </c>
      <c r="AI421" s="8">
        <f t="shared" si="108"/>
        <v>5.8167200000000001</v>
      </c>
      <c r="AJ421" s="8">
        <f t="shared" si="99"/>
        <v>1.0291436659589526</v>
      </c>
      <c r="AK421" s="8"/>
      <c r="AO421" t="s">
        <v>657</v>
      </c>
      <c r="AQ421" s="30" t="s">
        <v>635</v>
      </c>
    </row>
    <row r="422" spans="1:43" x14ac:dyDescent="0.3">
      <c r="A422">
        <v>419</v>
      </c>
      <c r="B422">
        <v>401</v>
      </c>
      <c r="C422" s="2">
        <v>4</v>
      </c>
      <c r="D422" s="30" t="s">
        <v>894</v>
      </c>
      <c r="E422">
        <v>1</v>
      </c>
      <c r="F422" s="2">
        <v>3</v>
      </c>
      <c r="G422" t="s">
        <v>747</v>
      </c>
      <c r="H422">
        <v>3</v>
      </c>
      <c r="I422" s="2">
        <v>2</v>
      </c>
      <c r="J422" t="s">
        <v>461</v>
      </c>
      <c r="K422">
        <v>1</v>
      </c>
      <c r="L422" s="2">
        <v>1</v>
      </c>
      <c r="M422" t="s">
        <v>462</v>
      </c>
      <c r="N422">
        <v>1</v>
      </c>
      <c r="O422" s="2">
        <v>3</v>
      </c>
      <c r="P422" t="s">
        <v>485</v>
      </c>
      <c r="Q422">
        <v>1</v>
      </c>
      <c r="R422" s="2">
        <v>2</v>
      </c>
      <c r="S422" t="str">
        <f>V422</f>
        <v>T-114503_Standard</v>
      </c>
      <c r="T422">
        <f>X422</f>
        <v>1</v>
      </c>
      <c r="U422" s="1" t="s">
        <v>850</v>
      </c>
      <c r="V422" s="1" t="s">
        <v>489</v>
      </c>
      <c r="W422" s="1" t="s">
        <v>108</v>
      </c>
      <c r="X422" s="1">
        <v>1</v>
      </c>
      <c r="Y422" s="12"/>
      <c r="Z422" s="37"/>
      <c r="AA422" s="17" t="s">
        <v>662</v>
      </c>
      <c r="AB422" s="2">
        <f t="shared" si="106"/>
        <v>3</v>
      </c>
      <c r="AC422" s="37"/>
      <c r="AD422" s="37">
        <v>728</v>
      </c>
      <c r="AE422" s="33" t="s">
        <v>130</v>
      </c>
      <c r="AF422" s="8">
        <v>5.6520000000000001</v>
      </c>
      <c r="AG422" s="8">
        <f t="shared" si="107"/>
        <v>16.956</v>
      </c>
      <c r="AH422" s="8">
        <f>7.99*AD422/1000</f>
        <v>5.8167200000000001</v>
      </c>
      <c r="AI422" s="8">
        <f t="shared" si="108"/>
        <v>17.45016</v>
      </c>
      <c r="AJ422" s="8">
        <f t="shared" si="99"/>
        <v>1.0291436659589526</v>
      </c>
      <c r="AK422" s="8"/>
      <c r="AO422" t="s">
        <v>657</v>
      </c>
      <c r="AQ422" s="30" t="s">
        <v>635</v>
      </c>
    </row>
    <row r="423" spans="1:43" x14ac:dyDescent="0.3">
      <c r="A423">
        <v>482</v>
      </c>
      <c r="B423">
        <v>402</v>
      </c>
      <c r="C423" s="2">
        <v>5</v>
      </c>
      <c r="D423" s="30" t="s">
        <v>1040</v>
      </c>
      <c r="E423">
        <v>1</v>
      </c>
      <c r="F423" s="2">
        <v>1</v>
      </c>
      <c r="G423" t="s">
        <v>901</v>
      </c>
      <c r="H423">
        <v>3</v>
      </c>
      <c r="I423" s="2">
        <v>2</v>
      </c>
      <c r="J423" t="s">
        <v>461</v>
      </c>
      <c r="K423">
        <v>1</v>
      </c>
      <c r="L423" s="2">
        <v>1</v>
      </c>
      <c r="M423" t="s">
        <v>462</v>
      </c>
      <c r="N423">
        <v>1</v>
      </c>
      <c r="O423" s="2">
        <v>3</v>
      </c>
      <c r="P423" t="s">
        <v>485</v>
      </c>
      <c r="Q423">
        <v>1</v>
      </c>
      <c r="R423" s="2">
        <v>2</v>
      </c>
      <c r="S423" t="str">
        <f>V423</f>
        <v>T-114503_Standard</v>
      </c>
      <c r="T423">
        <f>X423</f>
        <v>1</v>
      </c>
      <c r="U423" s="12" t="s">
        <v>959</v>
      </c>
      <c r="V423" s="12" t="s">
        <v>489</v>
      </c>
      <c r="W423" s="12" t="s">
        <v>108</v>
      </c>
      <c r="X423" s="12">
        <v>1</v>
      </c>
      <c r="Y423" s="12"/>
      <c r="Z423" s="37"/>
      <c r="AA423" s="17" t="s">
        <v>662</v>
      </c>
      <c r="AB423" s="2">
        <f t="shared" si="106"/>
        <v>3</v>
      </c>
      <c r="AC423" s="37"/>
      <c r="AD423" s="37">
        <v>728</v>
      </c>
      <c r="AE423" s="33" t="s">
        <v>130</v>
      </c>
      <c r="AF423" s="8">
        <v>5.6520000000000001</v>
      </c>
      <c r="AG423" s="8">
        <f t="shared" si="107"/>
        <v>16.956</v>
      </c>
      <c r="AH423" s="8">
        <f>7.99*AD423/1000</f>
        <v>5.8167200000000001</v>
      </c>
      <c r="AI423" s="8">
        <f t="shared" si="108"/>
        <v>17.45016</v>
      </c>
      <c r="AJ423" s="8">
        <f t="shared" si="99"/>
        <v>1.0291436659589526</v>
      </c>
      <c r="AK423" s="8"/>
      <c r="AO423" t="s">
        <v>657</v>
      </c>
      <c r="AQ423" s="30" t="s">
        <v>635</v>
      </c>
    </row>
    <row r="424" spans="1:43" x14ac:dyDescent="0.3">
      <c r="A424">
        <v>252</v>
      </c>
      <c r="B424">
        <v>403</v>
      </c>
      <c r="C424" s="2">
        <v>3</v>
      </c>
      <c r="D424" s="30" t="s">
        <v>613</v>
      </c>
      <c r="E424">
        <v>1</v>
      </c>
      <c r="F424" s="2" t="s">
        <v>460</v>
      </c>
      <c r="G424" t="s">
        <v>461</v>
      </c>
      <c r="H424">
        <v>3</v>
      </c>
      <c r="I424" s="2">
        <v>1</v>
      </c>
      <c r="J424" t="s">
        <v>462</v>
      </c>
      <c r="K424">
        <v>1</v>
      </c>
      <c r="L424" s="2">
        <v>5</v>
      </c>
      <c r="M424" t="str">
        <f>V424</f>
        <v>T-114504_Standard</v>
      </c>
      <c r="N424">
        <f>X424</f>
        <v>2</v>
      </c>
      <c r="U424" s="12" t="s">
        <v>497</v>
      </c>
      <c r="V424" s="12" t="s">
        <v>498</v>
      </c>
      <c r="W424" s="1" t="s">
        <v>108</v>
      </c>
      <c r="X424" s="1">
        <v>2</v>
      </c>
      <c r="Y424" s="1" t="s">
        <v>609</v>
      </c>
      <c r="Z424" s="37"/>
      <c r="AA424" s="1" t="s">
        <v>663</v>
      </c>
      <c r="AB424" s="2">
        <f t="shared" si="106"/>
        <v>6</v>
      </c>
      <c r="AC424" s="37"/>
      <c r="AD424" s="37">
        <v>150</v>
      </c>
      <c r="AE424" s="15" t="s">
        <v>130</v>
      </c>
      <c r="AF424" s="8">
        <v>2.3E-2</v>
      </c>
      <c r="AG424" s="8">
        <f t="shared" si="107"/>
        <v>0.13800000000000001</v>
      </c>
      <c r="AH424" s="8">
        <f>0.154*AD424/1000</f>
        <v>2.3100000000000002E-2</v>
      </c>
      <c r="AI424" s="8">
        <f t="shared" si="108"/>
        <v>0.1386</v>
      </c>
      <c r="AJ424" s="8">
        <f t="shared" si="99"/>
        <v>1.0043478260869565</v>
      </c>
      <c r="AK424" s="8"/>
      <c r="AL424" s="1">
        <v>3</v>
      </c>
    </row>
    <row r="425" spans="1:43" x14ac:dyDescent="0.3">
      <c r="A425">
        <v>291</v>
      </c>
      <c r="B425">
        <v>404</v>
      </c>
      <c r="C425" s="2">
        <v>3</v>
      </c>
      <c r="D425" s="30" t="s">
        <v>613</v>
      </c>
      <c r="E425">
        <v>1</v>
      </c>
      <c r="F425" s="2" t="s">
        <v>547</v>
      </c>
      <c r="G425" t="s">
        <v>548</v>
      </c>
      <c r="H425">
        <v>1</v>
      </c>
      <c r="I425" s="2">
        <v>1</v>
      </c>
      <c r="J425" t="s">
        <v>549</v>
      </c>
      <c r="K425">
        <v>1</v>
      </c>
      <c r="L425" s="2">
        <v>5</v>
      </c>
      <c r="M425" t="str">
        <f>V425</f>
        <v>T-114504_Standard</v>
      </c>
      <c r="N425">
        <f>X425</f>
        <v>2</v>
      </c>
      <c r="U425" s="12" t="s">
        <v>568</v>
      </c>
      <c r="V425" s="12" t="s">
        <v>498</v>
      </c>
      <c r="W425" s="1" t="s">
        <v>108</v>
      </c>
      <c r="X425" s="1">
        <v>2</v>
      </c>
      <c r="Y425" s="1" t="s">
        <v>609</v>
      </c>
      <c r="Z425" s="37"/>
      <c r="AA425" s="1" t="s">
        <v>663</v>
      </c>
      <c r="AB425" s="2">
        <f t="shared" si="106"/>
        <v>2</v>
      </c>
      <c r="AC425" s="37"/>
      <c r="AD425" s="37">
        <v>150</v>
      </c>
      <c r="AE425" s="15" t="s">
        <v>130</v>
      </c>
      <c r="AF425" s="8">
        <v>2.3E-2</v>
      </c>
      <c r="AG425" s="8">
        <f t="shared" si="107"/>
        <v>4.5999999999999999E-2</v>
      </c>
      <c r="AH425" s="8">
        <f>0.154*AD425/1000</f>
        <v>2.3100000000000002E-2</v>
      </c>
      <c r="AI425" s="8">
        <f t="shared" si="108"/>
        <v>4.6200000000000005E-2</v>
      </c>
      <c r="AJ425" s="8">
        <f t="shared" si="99"/>
        <v>1.0043478260869567</v>
      </c>
      <c r="AK425" s="8"/>
      <c r="AL425" s="1">
        <v>3</v>
      </c>
    </row>
    <row r="426" spans="1:43" x14ac:dyDescent="0.3">
      <c r="A426">
        <v>423</v>
      </c>
      <c r="B426">
        <v>405</v>
      </c>
      <c r="C426" s="2">
        <v>4</v>
      </c>
      <c r="D426" s="30" t="s">
        <v>894</v>
      </c>
      <c r="E426">
        <v>1</v>
      </c>
      <c r="F426" s="2">
        <v>3</v>
      </c>
      <c r="G426" t="s">
        <v>747</v>
      </c>
      <c r="H426">
        <v>3</v>
      </c>
      <c r="I426" s="2">
        <v>2</v>
      </c>
      <c r="J426" t="s">
        <v>461</v>
      </c>
      <c r="K426">
        <v>1</v>
      </c>
      <c r="L426" s="2">
        <v>1</v>
      </c>
      <c r="M426" t="s">
        <v>462</v>
      </c>
      <c r="N426">
        <v>1</v>
      </c>
      <c r="O426" s="2">
        <v>5</v>
      </c>
      <c r="P426" t="str">
        <f>V426</f>
        <v>T-114504_Standard</v>
      </c>
      <c r="Q426">
        <f>X426</f>
        <v>2</v>
      </c>
      <c r="U426" s="1" t="s">
        <v>854</v>
      </c>
      <c r="V426" s="1" t="s">
        <v>498</v>
      </c>
      <c r="W426" s="1" t="s">
        <v>108</v>
      </c>
      <c r="X426" s="1">
        <v>2</v>
      </c>
      <c r="Y426" s="12"/>
      <c r="Z426" s="37"/>
      <c r="AA426" s="17" t="s">
        <v>663</v>
      </c>
      <c r="AB426" s="2">
        <f t="shared" si="106"/>
        <v>6</v>
      </c>
      <c r="AC426" s="37"/>
      <c r="AD426" s="37">
        <v>150</v>
      </c>
      <c r="AE426" s="33" t="s">
        <v>130</v>
      </c>
      <c r="AF426" s="8">
        <v>2.3E-2</v>
      </c>
      <c r="AG426" s="8">
        <f t="shared" si="107"/>
        <v>0.13800000000000001</v>
      </c>
      <c r="AH426" s="8">
        <f>0.154*AD426/1000</f>
        <v>2.3100000000000002E-2</v>
      </c>
      <c r="AI426" s="8">
        <f t="shared" si="108"/>
        <v>0.1386</v>
      </c>
      <c r="AJ426" s="8">
        <f t="shared" si="99"/>
        <v>1.0043478260869565</v>
      </c>
      <c r="AK426" s="8"/>
      <c r="AL426" s="30">
        <v>3</v>
      </c>
    </row>
    <row r="427" spans="1:43" x14ac:dyDescent="0.3">
      <c r="A427">
        <v>486</v>
      </c>
      <c r="B427">
        <v>406</v>
      </c>
      <c r="C427" s="2">
        <v>5</v>
      </c>
      <c r="D427" s="30" t="s">
        <v>1040</v>
      </c>
      <c r="E427">
        <v>1</v>
      </c>
      <c r="F427" s="2">
        <v>1</v>
      </c>
      <c r="G427" t="s">
        <v>901</v>
      </c>
      <c r="H427">
        <v>3</v>
      </c>
      <c r="I427" s="2">
        <v>2</v>
      </c>
      <c r="J427" t="s">
        <v>461</v>
      </c>
      <c r="K427">
        <v>1</v>
      </c>
      <c r="L427" s="2">
        <v>1</v>
      </c>
      <c r="M427" t="s">
        <v>462</v>
      </c>
      <c r="N427">
        <v>1</v>
      </c>
      <c r="O427" s="2">
        <v>5</v>
      </c>
      <c r="P427" t="str">
        <f>V427</f>
        <v>T-114504_Standard</v>
      </c>
      <c r="Q427">
        <f>X427</f>
        <v>2</v>
      </c>
      <c r="U427" s="12" t="s">
        <v>716</v>
      </c>
      <c r="V427" s="12" t="s">
        <v>498</v>
      </c>
      <c r="W427" s="12" t="s">
        <v>108</v>
      </c>
      <c r="X427" s="12">
        <v>2</v>
      </c>
      <c r="Y427" s="12"/>
      <c r="Z427" s="37"/>
      <c r="AA427" s="17" t="s">
        <v>663</v>
      </c>
      <c r="AB427" s="2">
        <f t="shared" si="106"/>
        <v>6</v>
      </c>
      <c r="AC427" s="37"/>
      <c r="AD427" s="37">
        <v>150</v>
      </c>
      <c r="AE427" s="33" t="s">
        <v>130</v>
      </c>
      <c r="AF427" s="8">
        <v>2.3E-2</v>
      </c>
      <c r="AG427" s="8">
        <f t="shared" si="107"/>
        <v>0.13800000000000001</v>
      </c>
      <c r="AH427" s="8">
        <f>0.154*AD427/1000</f>
        <v>2.3100000000000002E-2</v>
      </c>
      <c r="AI427" s="8">
        <f t="shared" si="108"/>
        <v>0.1386</v>
      </c>
      <c r="AJ427" s="8">
        <f t="shared" si="99"/>
        <v>1.0043478260869565</v>
      </c>
      <c r="AK427" s="8"/>
      <c r="AL427" s="30">
        <v>3</v>
      </c>
    </row>
    <row r="428" spans="1:43" x14ac:dyDescent="0.3">
      <c r="A428">
        <v>247</v>
      </c>
      <c r="B428">
        <v>407</v>
      </c>
      <c r="C428" s="2">
        <v>3</v>
      </c>
      <c r="D428" s="30" t="s">
        <v>613</v>
      </c>
      <c r="E428">
        <v>1</v>
      </c>
      <c r="F428" s="2" t="s">
        <v>460</v>
      </c>
      <c r="G428" t="s">
        <v>461</v>
      </c>
      <c r="H428">
        <v>3</v>
      </c>
      <c r="I428" s="2">
        <v>1</v>
      </c>
      <c r="J428" t="s">
        <v>462</v>
      </c>
      <c r="K428">
        <v>1</v>
      </c>
      <c r="L428" s="2">
        <v>3</v>
      </c>
      <c r="M428" t="s">
        <v>485</v>
      </c>
      <c r="N428">
        <v>1</v>
      </c>
      <c r="O428" s="2">
        <v>1</v>
      </c>
      <c r="P428" t="str">
        <f>V428</f>
        <v>T-114502_Standard</v>
      </c>
      <c r="Q428">
        <f>X428</f>
        <v>1</v>
      </c>
      <c r="U428" s="12" t="s">
        <v>486</v>
      </c>
      <c r="V428" s="12" t="s">
        <v>487</v>
      </c>
      <c r="W428" s="1" t="s">
        <v>108</v>
      </c>
      <c r="X428" s="1">
        <v>1</v>
      </c>
      <c r="Y428" s="1" t="s">
        <v>607</v>
      </c>
      <c r="Z428" s="37"/>
      <c r="AA428" s="1" t="s">
        <v>607</v>
      </c>
      <c r="AB428" s="2">
        <f t="shared" si="106"/>
        <v>3</v>
      </c>
      <c r="AC428" s="37"/>
      <c r="AD428" s="37">
        <v>940</v>
      </c>
      <c r="AE428" s="15" t="s">
        <v>130</v>
      </c>
      <c r="AF428" s="8">
        <v>8.2949999999999999</v>
      </c>
      <c r="AG428" s="8">
        <f t="shared" si="107"/>
        <v>24.884999999999998</v>
      </c>
      <c r="AH428" s="8">
        <f>8.64*AD428/1000</f>
        <v>8.1216000000000008</v>
      </c>
      <c r="AI428" s="8">
        <f t="shared" si="108"/>
        <v>24.364800000000002</v>
      </c>
      <c r="AJ428" s="8">
        <f t="shared" si="99"/>
        <v>0.97909584086799295</v>
      </c>
      <c r="AK428" s="8"/>
      <c r="AL428" s="12"/>
      <c r="AN428" t="s">
        <v>658</v>
      </c>
      <c r="AO428" t="s">
        <v>657</v>
      </c>
      <c r="AQ428" s="30" t="s">
        <v>637</v>
      </c>
    </row>
    <row r="429" spans="1:43" x14ac:dyDescent="0.3">
      <c r="A429">
        <v>286</v>
      </c>
      <c r="B429">
        <v>408</v>
      </c>
      <c r="C429" s="2">
        <v>3</v>
      </c>
      <c r="D429" s="30" t="s">
        <v>613</v>
      </c>
      <c r="E429">
        <v>1</v>
      </c>
      <c r="F429" s="2" t="s">
        <v>547</v>
      </c>
      <c r="G429" t="s">
        <v>548</v>
      </c>
      <c r="H429">
        <v>1</v>
      </c>
      <c r="I429" s="2">
        <v>1</v>
      </c>
      <c r="J429" t="s">
        <v>549</v>
      </c>
      <c r="K429">
        <v>1</v>
      </c>
      <c r="L429" s="2">
        <v>3</v>
      </c>
      <c r="M429" t="s">
        <v>485</v>
      </c>
      <c r="N429">
        <v>1</v>
      </c>
      <c r="O429" s="2">
        <v>1</v>
      </c>
      <c r="P429" t="str">
        <f>V429</f>
        <v>T-114502_Standard</v>
      </c>
      <c r="Q429">
        <f>X429</f>
        <v>1</v>
      </c>
      <c r="U429" s="12" t="s">
        <v>563</v>
      </c>
      <c r="V429" s="12" t="s">
        <v>487</v>
      </c>
      <c r="W429" s="1" t="s">
        <v>108</v>
      </c>
      <c r="X429" s="1">
        <v>1</v>
      </c>
      <c r="Y429" s="1" t="s">
        <v>607</v>
      </c>
      <c r="Z429" s="37"/>
      <c r="AA429" s="1" t="s">
        <v>607</v>
      </c>
      <c r="AB429" s="2">
        <f t="shared" si="106"/>
        <v>1</v>
      </c>
      <c r="AC429" s="37"/>
      <c r="AD429" s="37">
        <v>940</v>
      </c>
      <c r="AE429" s="15" t="s">
        <v>130</v>
      </c>
      <c r="AF429" s="8">
        <v>8.2949999999999999</v>
      </c>
      <c r="AG429" s="8">
        <f t="shared" si="107"/>
        <v>8.2949999999999999</v>
      </c>
      <c r="AH429" s="8">
        <f>8.64*AD429/1000</f>
        <v>8.1216000000000008</v>
      </c>
      <c r="AI429" s="8">
        <f t="shared" si="108"/>
        <v>8.1216000000000008</v>
      </c>
      <c r="AJ429" s="8">
        <f t="shared" si="99"/>
        <v>0.97909584086799284</v>
      </c>
      <c r="AK429" s="8"/>
      <c r="AL429" s="12"/>
      <c r="AN429" t="s">
        <v>658</v>
      </c>
      <c r="AQ429" s="30" t="s">
        <v>637</v>
      </c>
    </row>
    <row r="430" spans="1:43" x14ac:dyDescent="0.3">
      <c r="A430">
        <v>418</v>
      </c>
      <c r="B430">
        <v>409</v>
      </c>
      <c r="C430" s="2">
        <v>4</v>
      </c>
      <c r="D430" s="30" t="s">
        <v>894</v>
      </c>
      <c r="E430">
        <v>1</v>
      </c>
      <c r="F430" s="2">
        <v>3</v>
      </c>
      <c r="G430" t="s">
        <v>747</v>
      </c>
      <c r="H430">
        <v>3</v>
      </c>
      <c r="I430" s="2">
        <v>2</v>
      </c>
      <c r="J430" t="s">
        <v>461</v>
      </c>
      <c r="K430">
        <v>1</v>
      </c>
      <c r="L430" s="2">
        <v>1</v>
      </c>
      <c r="M430" t="s">
        <v>462</v>
      </c>
      <c r="N430">
        <v>1</v>
      </c>
      <c r="O430" s="2">
        <v>3</v>
      </c>
      <c r="P430" t="s">
        <v>485</v>
      </c>
      <c r="Q430">
        <v>1</v>
      </c>
      <c r="R430" s="2">
        <v>1</v>
      </c>
      <c r="S430" t="str">
        <f>V430</f>
        <v>T-114502_Standard</v>
      </c>
      <c r="T430">
        <f>X430</f>
        <v>1</v>
      </c>
      <c r="U430" s="1" t="s">
        <v>849</v>
      </c>
      <c r="V430" s="1" t="s">
        <v>487</v>
      </c>
      <c r="W430" s="1" t="s">
        <v>108</v>
      </c>
      <c r="X430" s="1">
        <v>1</v>
      </c>
      <c r="Y430" s="12"/>
      <c r="Z430" s="37"/>
      <c r="AA430" s="17" t="s">
        <v>607</v>
      </c>
      <c r="AB430" s="2">
        <f t="shared" si="106"/>
        <v>3</v>
      </c>
      <c r="AC430" s="37"/>
      <c r="AD430" s="37">
        <v>940</v>
      </c>
      <c r="AE430" s="33" t="s">
        <v>130</v>
      </c>
      <c r="AF430" s="8">
        <v>8.2949999999999999</v>
      </c>
      <c r="AG430" s="8">
        <f t="shared" si="107"/>
        <v>24.884999999999998</v>
      </c>
      <c r="AH430" s="8">
        <f>8.64*AD430/1000</f>
        <v>8.1216000000000008</v>
      </c>
      <c r="AI430" s="8">
        <f t="shared" si="108"/>
        <v>24.364800000000002</v>
      </c>
      <c r="AJ430" s="8">
        <f t="shared" si="99"/>
        <v>0.97909584086799295</v>
      </c>
      <c r="AK430" s="8"/>
      <c r="AN430" t="s">
        <v>658</v>
      </c>
      <c r="AO430" t="s">
        <v>657</v>
      </c>
      <c r="AQ430" s="1" t="s">
        <v>637</v>
      </c>
    </row>
    <row r="431" spans="1:43" x14ac:dyDescent="0.3">
      <c r="A431">
        <v>481</v>
      </c>
      <c r="B431">
        <v>410</v>
      </c>
      <c r="C431" s="2">
        <v>5</v>
      </c>
      <c r="D431" s="30" t="s">
        <v>1040</v>
      </c>
      <c r="E431">
        <v>1</v>
      </c>
      <c r="F431" s="2">
        <v>1</v>
      </c>
      <c r="G431" t="s">
        <v>901</v>
      </c>
      <c r="H431">
        <v>3</v>
      </c>
      <c r="I431" s="2">
        <v>2</v>
      </c>
      <c r="J431" t="s">
        <v>461</v>
      </c>
      <c r="K431">
        <v>1</v>
      </c>
      <c r="L431" s="2">
        <v>1</v>
      </c>
      <c r="M431" t="s">
        <v>462</v>
      </c>
      <c r="N431">
        <v>1</v>
      </c>
      <c r="O431" s="2">
        <v>3</v>
      </c>
      <c r="P431" t="s">
        <v>485</v>
      </c>
      <c r="Q431">
        <v>1</v>
      </c>
      <c r="R431" s="2">
        <v>1</v>
      </c>
      <c r="S431" t="str">
        <f>V431</f>
        <v>T-114502_Standard</v>
      </c>
      <c r="T431">
        <f>X431</f>
        <v>1</v>
      </c>
      <c r="U431" s="12" t="s">
        <v>958</v>
      </c>
      <c r="V431" s="12" t="s">
        <v>487</v>
      </c>
      <c r="W431" s="12" t="s">
        <v>108</v>
      </c>
      <c r="X431" s="12">
        <v>1</v>
      </c>
      <c r="Y431" s="12"/>
      <c r="Z431" s="37"/>
      <c r="AA431" s="17" t="s">
        <v>607</v>
      </c>
      <c r="AB431" s="2">
        <f t="shared" si="106"/>
        <v>3</v>
      </c>
      <c r="AC431" s="37"/>
      <c r="AD431" s="37">
        <v>940</v>
      </c>
      <c r="AE431" s="33" t="s">
        <v>130</v>
      </c>
      <c r="AF431" s="8">
        <v>8.2949999999999999</v>
      </c>
      <c r="AG431" s="8">
        <f t="shared" si="107"/>
        <v>24.884999999999998</v>
      </c>
      <c r="AH431" s="8">
        <f>8.64*AD431/1000</f>
        <v>8.1216000000000008</v>
      </c>
      <c r="AI431" s="8">
        <f t="shared" si="108"/>
        <v>24.364800000000002</v>
      </c>
      <c r="AJ431" s="8">
        <f t="shared" si="99"/>
        <v>0.97909584086799295</v>
      </c>
      <c r="AK431" s="8"/>
      <c r="AN431" t="s">
        <v>658</v>
      </c>
      <c r="AO431" t="s">
        <v>657</v>
      </c>
      <c r="AQ431" s="30" t="s">
        <v>637</v>
      </c>
    </row>
    <row r="432" spans="1:43" x14ac:dyDescent="0.3">
      <c r="B432">
        <v>411</v>
      </c>
      <c r="D432" s="30"/>
      <c r="U432" s="12"/>
      <c r="V432" s="12"/>
      <c r="W432" s="12"/>
      <c r="X432" s="12"/>
      <c r="Y432" s="12"/>
      <c r="Z432" s="37"/>
      <c r="AA432" s="17"/>
      <c r="AC432" s="37"/>
      <c r="AD432" s="37"/>
      <c r="AE432" s="33"/>
      <c r="AF432" s="8"/>
      <c r="AG432" s="8"/>
      <c r="AH432" s="8"/>
      <c r="AI432" s="8"/>
      <c r="AJ432" s="8"/>
      <c r="AK432" s="8"/>
      <c r="AQ432" s="1"/>
    </row>
    <row r="433" spans="1:43" x14ac:dyDescent="0.3">
      <c r="B433">
        <v>412</v>
      </c>
      <c r="D433" s="30"/>
      <c r="U433" s="12"/>
      <c r="V433" s="12"/>
      <c r="W433" s="12"/>
      <c r="X433" s="12"/>
      <c r="Y433" s="12"/>
      <c r="Z433" s="37"/>
      <c r="AA433" s="17"/>
      <c r="AC433" s="37"/>
      <c r="AD433" s="37"/>
      <c r="AE433" s="33"/>
      <c r="AF433" s="8"/>
      <c r="AG433" s="8">
        <f>SUM(AG169:AG432)</f>
        <v>12562.096000000005</v>
      </c>
      <c r="AH433" s="8"/>
      <c r="AI433" s="8">
        <f>SUM(AI169:AI432)</f>
        <v>13940.832631999987</v>
      </c>
      <c r="AJ433" s="8"/>
      <c r="AK433" s="8"/>
      <c r="AQ433" s="1"/>
    </row>
    <row r="434" spans="1:43" x14ac:dyDescent="0.3">
      <c r="B434">
        <v>413</v>
      </c>
      <c r="D434" s="30"/>
      <c r="U434" s="12"/>
      <c r="V434" s="12"/>
      <c r="W434" s="12"/>
      <c r="X434" s="12"/>
      <c r="Y434" s="12"/>
      <c r="Z434" s="37"/>
      <c r="AA434" s="17"/>
      <c r="AC434" s="37"/>
      <c r="AD434" s="37"/>
      <c r="AE434" s="33"/>
      <c r="AF434" s="8"/>
      <c r="AG434" s="8"/>
      <c r="AH434" s="8"/>
      <c r="AI434" s="8"/>
      <c r="AJ434" s="8"/>
      <c r="AK434" s="8"/>
      <c r="AQ434" s="1"/>
    </row>
    <row r="435" spans="1:43" x14ac:dyDescent="0.3">
      <c r="B435">
        <v>414</v>
      </c>
      <c r="D435" s="30"/>
      <c r="U435" s="12"/>
      <c r="V435" s="12"/>
      <c r="W435" s="12"/>
      <c r="X435" s="12"/>
      <c r="Y435" s="12"/>
      <c r="Z435" s="37"/>
      <c r="AA435" s="17"/>
      <c r="AC435" s="37"/>
      <c r="AD435" s="37"/>
      <c r="AE435" s="33"/>
      <c r="AF435" s="8"/>
      <c r="AG435" s="8"/>
      <c r="AH435" s="8"/>
      <c r="AI435" s="8"/>
      <c r="AJ435" s="8"/>
      <c r="AK435" s="8"/>
      <c r="AQ435" s="1"/>
    </row>
    <row r="436" spans="1:43" x14ac:dyDescent="0.3">
      <c r="B436">
        <v>415</v>
      </c>
      <c r="D436" s="30"/>
      <c r="U436" s="12"/>
      <c r="V436" s="12"/>
      <c r="W436" s="12"/>
      <c r="X436" s="12"/>
      <c r="Y436" s="12"/>
      <c r="Z436" s="37"/>
      <c r="AA436" s="17"/>
      <c r="AC436" s="37"/>
      <c r="AD436" s="37"/>
      <c r="AE436" s="33"/>
      <c r="AF436" s="8"/>
      <c r="AG436" s="8"/>
      <c r="AH436" s="8"/>
      <c r="AI436" s="8"/>
      <c r="AJ436" s="8"/>
      <c r="AK436" s="8"/>
      <c r="AQ436" s="1"/>
    </row>
    <row r="437" spans="1:43" x14ac:dyDescent="0.3">
      <c r="B437">
        <v>416</v>
      </c>
      <c r="D437" s="30"/>
      <c r="U437" s="12"/>
      <c r="V437" s="12"/>
      <c r="W437" s="12"/>
      <c r="X437" s="12"/>
      <c r="Y437" s="12"/>
      <c r="Z437" s="37"/>
      <c r="AA437" s="17"/>
      <c r="AC437" s="37"/>
      <c r="AD437" s="37"/>
      <c r="AE437" s="33"/>
      <c r="AF437" s="8"/>
      <c r="AG437" s="8"/>
      <c r="AH437" s="8"/>
      <c r="AI437" s="8"/>
      <c r="AJ437" s="8"/>
      <c r="AK437" s="8"/>
      <c r="AQ437" s="1"/>
    </row>
    <row r="438" spans="1:43" x14ac:dyDescent="0.3">
      <c r="B438">
        <v>417</v>
      </c>
      <c r="D438" s="30"/>
      <c r="U438" s="12"/>
      <c r="V438" s="12"/>
      <c r="W438" s="12"/>
      <c r="X438" s="12"/>
      <c r="Y438" s="12"/>
      <c r="Z438" s="37"/>
      <c r="AA438" s="17"/>
      <c r="AC438" s="37"/>
      <c r="AD438" s="37"/>
      <c r="AE438" s="33"/>
      <c r="AF438" s="8"/>
      <c r="AG438" s="8"/>
      <c r="AH438" s="8"/>
      <c r="AI438" s="8"/>
      <c r="AJ438" s="8"/>
      <c r="AK438" s="8"/>
      <c r="AQ438" s="1"/>
    </row>
    <row r="439" spans="1:43" x14ac:dyDescent="0.3">
      <c r="B439">
        <v>418</v>
      </c>
      <c r="D439" s="30"/>
      <c r="U439" s="12"/>
      <c r="V439" s="12"/>
      <c r="W439" s="12"/>
      <c r="X439" s="12"/>
      <c r="Y439" s="12"/>
      <c r="Z439" s="37"/>
      <c r="AA439" s="17"/>
      <c r="AC439" s="37"/>
      <c r="AD439" s="37"/>
      <c r="AE439" s="33"/>
      <c r="AF439" s="8"/>
      <c r="AG439" s="8"/>
      <c r="AH439" s="8"/>
      <c r="AI439" s="8"/>
      <c r="AJ439" s="8"/>
      <c r="AK439" s="8"/>
      <c r="AQ439" s="1"/>
    </row>
    <row r="440" spans="1:43" x14ac:dyDescent="0.3">
      <c r="A440">
        <v>355</v>
      </c>
      <c r="B440">
        <v>419</v>
      </c>
      <c r="C440" s="2">
        <v>4</v>
      </c>
      <c r="D440" s="30" t="s">
        <v>894</v>
      </c>
      <c r="E440">
        <v>1</v>
      </c>
      <c r="F440" s="2">
        <v>2</v>
      </c>
      <c r="G440" t="s">
        <v>738</v>
      </c>
      <c r="H440">
        <v>4</v>
      </c>
      <c r="I440" s="2">
        <v>2</v>
      </c>
      <c r="J440" t="str">
        <f>V440</f>
        <v>T-114421_Standard</v>
      </c>
      <c r="K440">
        <v>1</v>
      </c>
      <c r="U440" s="30" t="s">
        <v>741</v>
      </c>
      <c r="V440" s="30" t="s">
        <v>742</v>
      </c>
      <c r="W440" s="30" t="s">
        <v>108</v>
      </c>
      <c r="X440" s="30">
        <v>1</v>
      </c>
      <c r="Y440" s="30" t="s">
        <v>880</v>
      </c>
      <c r="AA440" s="1" t="s">
        <v>880</v>
      </c>
      <c r="AB440" s="2">
        <f t="shared" ref="AB440:AB489" si="110">PRODUCT(E440,H440,K440,N440,Q440)</f>
        <v>4</v>
      </c>
      <c r="AD440" s="42">
        <v>920</v>
      </c>
      <c r="AE440" s="30" t="s">
        <v>128</v>
      </c>
      <c r="AF440" s="8">
        <v>28.001000000000001</v>
      </c>
      <c r="AG440" s="8">
        <f t="shared" ref="AG440:AG489" si="111">AF440*AB440</f>
        <v>112.004</v>
      </c>
      <c r="AH440" s="8">
        <f>30.4*AD440/1000</f>
        <v>27.968</v>
      </c>
      <c r="AI440" s="8">
        <f t="shared" ref="AI440:AI489" si="112">AH440*AB440</f>
        <v>111.872</v>
      </c>
      <c r="AJ440" s="8">
        <f t="shared" ref="AJ440:AJ489" si="113">AI440/AG440</f>
        <v>0.99882147066176208</v>
      </c>
      <c r="AK440" s="8"/>
    </row>
    <row r="441" spans="1:43" x14ac:dyDescent="0.3">
      <c r="A441">
        <v>534</v>
      </c>
      <c r="B441">
        <v>420</v>
      </c>
      <c r="C441" s="2">
        <v>5</v>
      </c>
      <c r="D441" s="30" t="s">
        <v>1040</v>
      </c>
      <c r="E441">
        <v>1</v>
      </c>
      <c r="F441" s="2">
        <v>8</v>
      </c>
      <c r="G441" t="str">
        <f>V441</f>
        <v>T-108660_Standard</v>
      </c>
      <c r="H441">
        <f>X441</f>
        <v>24</v>
      </c>
      <c r="U441" t="s">
        <v>357</v>
      </c>
      <c r="V441" t="s">
        <v>1034</v>
      </c>
      <c r="W441" t="s">
        <v>108</v>
      </c>
      <c r="X441">
        <v>24</v>
      </c>
      <c r="Y441" t="s">
        <v>1035</v>
      </c>
      <c r="Z441" s="40">
        <v>5</v>
      </c>
      <c r="AA441" s="17" t="s">
        <v>131</v>
      </c>
      <c r="AB441" s="2">
        <f t="shared" si="110"/>
        <v>24</v>
      </c>
      <c r="AC441" s="40">
        <v>20</v>
      </c>
      <c r="AD441" s="40">
        <v>317</v>
      </c>
      <c r="AE441" t="s">
        <v>128</v>
      </c>
      <c r="AF441" s="8">
        <v>0.251</v>
      </c>
      <c r="AG441" s="8">
        <f t="shared" si="111"/>
        <v>6.024</v>
      </c>
      <c r="AH441" s="8">
        <f t="shared" ref="AH441:AH488" si="114">Z441*AC441*AD441*8/1000000</f>
        <v>0.25359999999999999</v>
      </c>
      <c r="AI441" s="8">
        <f t="shared" si="112"/>
        <v>6.0863999999999994</v>
      </c>
      <c r="AJ441" s="8">
        <f t="shared" si="113"/>
        <v>1.0103585657370517</v>
      </c>
      <c r="AK441" s="8"/>
      <c r="AL441">
        <v>6</v>
      </c>
      <c r="AQ441" s="12"/>
    </row>
    <row r="442" spans="1:43" x14ac:dyDescent="0.3">
      <c r="A442">
        <v>256</v>
      </c>
      <c r="B442">
        <v>421</v>
      </c>
      <c r="C442" s="2">
        <v>3</v>
      </c>
      <c r="D442" s="30" t="s">
        <v>613</v>
      </c>
      <c r="E442">
        <v>1</v>
      </c>
      <c r="F442" s="2" t="s">
        <v>460</v>
      </c>
      <c r="G442" t="s">
        <v>461</v>
      </c>
      <c r="H442">
        <v>3</v>
      </c>
      <c r="I442" s="2">
        <v>3</v>
      </c>
      <c r="J442" t="s">
        <v>505</v>
      </c>
      <c r="K442">
        <v>1</v>
      </c>
      <c r="L442" s="2">
        <v>1</v>
      </c>
      <c r="M442" t="str">
        <f>V442</f>
        <v>T-108371_Standard</v>
      </c>
      <c r="N442">
        <f>X442</f>
        <v>1</v>
      </c>
      <c r="U442" t="s">
        <v>506</v>
      </c>
      <c r="V442" t="s">
        <v>507</v>
      </c>
      <c r="W442" s="30" t="s">
        <v>108</v>
      </c>
      <c r="X442" s="30">
        <v>1</v>
      </c>
      <c r="Y442" s="30" t="s">
        <v>601</v>
      </c>
      <c r="Z442" s="40">
        <v>6</v>
      </c>
      <c r="AA442" s="1" t="s">
        <v>131</v>
      </c>
      <c r="AB442" s="2">
        <f t="shared" si="110"/>
        <v>3</v>
      </c>
      <c r="AC442" s="40">
        <v>20</v>
      </c>
      <c r="AD442" s="40">
        <v>182</v>
      </c>
      <c r="AE442" s="30" t="s">
        <v>128</v>
      </c>
      <c r="AF442" s="8">
        <v>0.13800000000000001</v>
      </c>
      <c r="AG442" s="8">
        <f t="shared" si="111"/>
        <v>0.41400000000000003</v>
      </c>
      <c r="AH442" s="8">
        <f t="shared" si="114"/>
        <v>0.17471999999999999</v>
      </c>
      <c r="AI442" s="8">
        <f t="shared" si="112"/>
        <v>0.52415999999999996</v>
      </c>
      <c r="AJ442" s="8">
        <f t="shared" si="113"/>
        <v>1.266086956521739</v>
      </c>
      <c r="AK442" s="8"/>
      <c r="AL442" s="30">
        <v>3</v>
      </c>
      <c r="AO442" t="s">
        <v>657</v>
      </c>
      <c r="AQ442" s="1" t="s">
        <v>638</v>
      </c>
    </row>
    <row r="443" spans="1:43" x14ac:dyDescent="0.3">
      <c r="A443">
        <v>295</v>
      </c>
      <c r="B443">
        <v>422</v>
      </c>
      <c r="C443" s="2">
        <v>3</v>
      </c>
      <c r="D443" s="30" t="s">
        <v>613</v>
      </c>
      <c r="E443">
        <v>1</v>
      </c>
      <c r="F443" s="2" t="s">
        <v>547</v>
      </c>
      <c r="G443" t="s">
        <v>548</v>
      </c>
      <c r="H443">
        <v>1</v>
      </c>
      <c r="I443" s="2">
        <v>3</v>
      </c>
      <c r="J443" t="s">
        <v>505</v>
      </c>
      <c r="K443">
        <v>1</v>
      </c>
      <c r="L443" s="2">
        <v>1</v>
      </c>
      <c r="M443" t="str">
        <f>V443</f>
        <v>T-108371_Standard</v>
      </c>
      <c r="N443">
        <f>X443</f>
        <v>1</v>
      </c>
      <c r="U443" t="s">
        <v>572</v>
      </c>
      <c r="V443" t="s">
        <v>507</v>
      </c>
      <c r="W443" s="30" t="s">
        <v>108</v>
      </c>
      <c r="X443" s="30">
        <v>1</v>
      </c>
      <c r="Y443" s="30" t="s">
        <v>601</v>
      </c>
      <c r="Z443" s="40">
        <v>6</v>
      </c>
      <c r="AA443" s="1" t="s">
        <v>131</v>
      </c>
      <c r="AB443" s="2">
        <f t="shared" si="110"/>
        <v>1</v>
      </c>
      <c r="AC443" s="40">
        <v>20</v>
      </c>
      <c r="AD443" s="40">
        <v>182</v>
      </c>
      <c r="AE443" s="30" t="s">
        <v>128</v>
      </c>
      <c r="AF443" s="8">
        <v>0.13800000000000001</v>
      </c>
      <c r="AG443" s="8">
        <f t="shared" si="111"/>
        <v>0.13800000000000001</v>
      </c>
      <c r="AH443" s="8">
        <f t="shared" si="114"/>
        <v>0.17471999999999999</v>
      </c>
      <c r="AI443" s="8">
        <f t="shared" si="112"/>
        <v>0.17471999999999999</v>
      </c>
      <c r="AJ443" s="8">
        <f t="shared" si="113"/>
        <v>1.266086956521739</v>
      </c>
      <c r="AK443" s="8"/>
      <c r="AL443" s="30">
        <v>3</v>
      </c>
      <c r="AO443" t="s">
        <v>657</v>
      </c>
      <c r="AQ443" s="1" t="s">
        <v>638</v>
      </c>
    </row>
    <row r="444" spans="1:43" x14ac:dyDescent="0.3">
      <c r="A444">
        <v>427</v>
      </c>
      <c r="B444">
        <v>423</v>
      </c>
      <c r="C444" s="2">
        <v>4</v>
      </c>
      <c r="D444" s="30" t="s">
        <v>894</v>
      </c>
      <c r="E444">
        <v>1</v>
      </c>
      <c r="F444" s="2">
        <v>3</v>
      </c>
      <c r="G444" t="s">
        <v>747</v>
      </c>
      <c r="H444">
        <v>3</v>
      </c>
      <c r="I444" s="2">
        <v>2</v>
      </c>
      <c r="J444" t="s">
        <v>461</v>
      </c>
      <c r="K444">
        <v>1</v>
      </c>
      <c r="L444" s="2">
        <v>3</v>
      </c>
      <c r="M444" t="s">
        <v>505</v>
      </c>
      <c r="N444">
        <v>1</v>
      </c>
      <c r="O444" s="2">
        <v>1</v>
      </c>
      <c r="P444" t="str">
        <f>V444</f>
        <v>T-108371_Standard</v>
      </c>
      <c r="Q444">
        <f>X444</f>
        <v>1</v>
      </c>
      <c r="U444" s="30" t="s">
        <v>858</v>
      </c>
      <c r="V444" s="30" t="s">
        <v>507</v>
      </c>
      <c r="W444" s="30" t="s">
        <v>108</v>
      </c>
      <c r="X444" s="30">
        <v>1</v>
      </c>
      <c r="Z444" s="40">
        <v>6</v>
      </c>
      <c r="AA444" s="17" t="s">
        <v>131</v>
      </c>
      <c r="AB444" s="2">
        <f t="shared" si="110"/>
        <v>3</v>
      </c>
      <c r="AC444" s="40">
        <v>20</v>
      </c>
      <c r="AD444" s="40">
        <v>182</v>
      </c>
      <c r="AE444" t="s">
        <v>128</v>
      </c>
      <c r="AF444" s="8">
        <v>0.14000000000000001</v>
      </c>
      <c r="AG444" s="8">
        <f t="shared" si="111"/>
        <v>0.42000000000000004</v>
      </c>
      <c r="AH444" s="8">
        <f t="shared" si="114"/>
        <v>0.17471999999999999</v>
      </c>
      <c r="AI444" s="8">
        <f t="shared" si="112"/>
        <v>0.52415999999999996</v>
      </c>
      <c r="AJ444" s="8">
        <f t="shared" si="113"/>
        <v>1.2479999999999998</v>
      </c>
      <c r="AK444" s="8"/>
      <c r="AL444" s="30">
        <v>3</v>
      </c>
      <c r="AO444" t="s">
        <v>657</v>
      </c>
      <c r="AQ444" s="30" t="s">
        <v>638</v>
      </c>
    </row>
    <row r="445" spans="1:43" x14ac:dyDescent="0.3">
      <c r="A445">
        <v>490</v>
      </c>
      <c r="B445">
        <v>424</v>
      </c>
      <c r="C445" s="2">
        <v>5</v>
      </c>
      <c r="D445" s="30" t="s">
        <v>1040</v>
      </c>
      <c r="E445">
        <v>1</v>
      </c>
      <c r="F445" s="2">
        <v>1</v>
      </c>
      <c r="G445" t="s">
        <v>901</v>
      </c>
      <c r="H445">
        <v>3</v>
      </c>
      <c r="I445" s="2">
        <v>2</v>
      </c>
      <c r="J445" t="s">
        <v>461</v>
      </c>
      <c r="K445">
        <v>1</v>
      </c>
      <c r="L445" s="2">
        <v>3</v>
      </c>
      <c r="M445" t="s">
        <v>505</v>
      </c>
      <c r="N445">
        <v>1</v>
      </c>
      <c r="O445" s="2">
        <v>1</v>
      </c>
      <c r="P445" t="str">
        <f>V445</f>
        <v>T-108371_Standard</v>
      </c>
      <c r="Q445">
        <f>X445</f>
        <v>1</v>
      </c>
      <c r="U445" t="s">
        <v>964</v>
      </c>
      <c r="V445" t="s">
        <v>507</v>
      </c>
      <c r="W445" t="s">
        <v>108</v>
      </c>
      <c r="X445">
        <v>1</v>
      </c>
      <c r="Z445" s="40">
        <v>6</v>
      </c>
      <c r="AA445" s="17" t="s">
        <v>131</v>
      </c>
      <c r="AB445" s="2">
        <f t="shared" si="110"/>
        <v>3</v>
      </c>
      <c r="AC445" s="40">
        <v>20</v>
      </c>
      <c r="AD445" s="40">
        <v>182</v>
      </c>
      <c r="AE445" t="s">
        <v>128</v>
      </c>
      <c r="AF445" s="8">
        <v>0.14000000000000001</v>
      </c>
      <c r="AG445" s="8">
        <f t="shared" si="111"/>
        <v>0.42000000000000004</v>
      </c>
      <c r="AH445" s="8">
        <f t="shared" si="114"/>
        <v>0.17471999999999999</v>
      </c>
      <c r="AI445" s="8">
        <f t="shared" si="112"/>
        <v>0.52415999999999996</v>
      </c>
      <c r="AJ445" s="8">
        <f t="shared" si="113"/>
        <v>1.2479999999999998</v>
      </c>
      <c r="AK445" s="8"/>
      <c r="AL445" s="30">
        <v>3</v>
      </c>
      <c r="AO445" t="s">
        <v>657</v>
      </c>
      <c r="AQ445" s="30" t="s">
        <v>638</v>
      </c>
    </row>
    <row r="446" spans="1:43" x14ac:dyDescent="0.3">
      <c r="A446">
        <v>166</v>
      </c>
      <c r="B446">
        <v>425</v>
      </c>
      <c r="C446" s="2">
        <v>3</v>
      </c>
      <c r="D446" s="30" t="s">
        <v>613</v>
      </c>
      <c r="E446">
        <v>1</v>
      </c>
      <c r="F446" s="2" t="str">
        <f>U446</f>
        <v>2</v>
      </c>
      <c r="G446" t="str">
        <f>V446</f>
        <v>T-115217_Standard</v>
      </c>
      <c r="H446">
        <f>X446</f>
        <v>1</v>
      </c>
      <c r="I446" s="2">
        <v>2</v>
      </c>
      <c r="J446" t="s">
        <v>616</v>
      </c>
      <c r="K446">
        <v>2</v>
      </c>
      <c r="U446" t="s">
        <v>324</v>
      </c>
      <c r="V446" t="s">
        <v>325</v>
      </c>
      <c r="W446" s="30" t="s">
        <v>108</v>
      </c>
      <c r="X446" s="30">
        <v>1</v>
      </c>
      <c r="Y446" s="30" t="s">
        <v>593</v>
      </c>
      <c r="Z446" s="40">
        <v>6</v>
      </c>
      <c r="AA446" s="1" t="s">
        <v>131</v>
      </c>
      <c r="AB446" s="2">
        <f t="shared" si="110"/>
        <v>2</v>
      </c>
      <c r="AC446" s="40">
        <v>50</v>
      </c>
      <c r="AD446" s="40">
        <v>80</v>
      </c>
      <c r="AE446" s="30" t="s">
        <v>128</v>
      </c>
      <c r="AF446" s="8">
        <v>0.188</v>
      </c>
      <c r="AG446" s="8">
        <f t="shared" si="111"/>
        <v>0.376</v>
      </c>
      <c r="AH446" s="8">
        <f t="shared" si="114"/>
        <v>0.192</v>
      </c>
      <c r="AI446" s="8">
        <f t="shared" si="112"/>
        <v>0.38400000000000001</v>
      </c>
      <c r="AJ446" s="8">
        <f t="shared" si="113"/>
        <v>1.0212765957446808</v>
      </c>
      <c r="AK446" s="8"/>
      <c r="AL446" s="12"/>
    </row>
    <row r="447" spans="1:43" x14ac:dyDescent="0.3">
      <c r="A447">
        <v>169</v>
      </c>
      <c r="B447">
        <v>426</v>
      </c>
      <c r="C447" s="2">
        <v>3</v>
      </c>
      <c r="D447" s="30" t="s">
        <v>613</v>
      </c>
      <c r="E447">
        <v>1</v>
      </c>
      <c r="F447" s="2" t="str">
        <f>U447</f>
        <v>3</v>
      </c>
      <c r="G447" t="str">
        <f>V447</f>
        <v>T-115217_2</v>
      </c>
      <c r="H447">
        <f>X447</f>
        <v>1</v>
      </c>
      <c r="I447" s="2">
        <v>2</v>
      </c>
      <c r="J447" t="s">
        <v>618</v>
      </c>
      <c r="K447">
        <v>2</v>
      </c>
      <c r="U447" t="s">
        <v>326</v>
      </c>
      <c r="V447" t="s">
        <v>327</v>
      </c>
      <c r="W447" s="30" t="s">
        <v>108</v>
      </c>
      <c r="X447" s="30">
        <v>1</v>
      </c>
      <c r="Y447" s="30" t="s">
        <v>593</v>
      </c>
      <c r="Z447" s="40">
        <v>6</v>
      </c>
      <c r="AA447" s="1" t="s">
        <v>131</v>
      </c>
      <c r="AB447" s="2">
        <f t="shared" si="110"/>
        <v>2</v>
      </c>
      <c r="AC447" s="40">
        <v>50</v>
      </c>
      <c r="AD447" s="40">
        <v>80</v>
      </c>
      <c r="AE447" s="30" t="s">
        <v>128</v>
      </c>
      <c r="AF447" s="8">
        <v>0.188</v>
      </c>
      <c r="AG447" s="8">
        <f t="shared" si="111"/>
        <v>0.376</v>
      </c>
      <c r="AH447" s="8">
        <f t="shared" si="114"/>
        <v>0.192</v>
      </c>
      <c r="AI447" s="8">
        <f t="shared" si="112"/>
        <v>0.38400000000000001</v>
      </c>
      <c r="AJ447" s="8">
        <f t="shared" si="113"/>
        <v>1.0212765957446808</v>
      </c>
      <c r="AK447" s="8"/>
      <c r="AL447" s="12"/>
    </row>
    <row r="448" spans="1:43" x14ac:dyDescent="0.3">
      <c r="A448">
        <v>268</v>
      </c>
      <c r="B448">
        <v>427</v>
      </c>
      <c r="C448" s="2">
        <v>3</v>
      </c>
      <c r="D448" s="30" t="s">
        <v>613</v>
      </c>
      <c r="E448">
        <v>1</v>
      </c>
      <c r="F448" s="2" t="s">
        <v>460</v>
      </c>
      <c r="G448" t="s">
        <v>461</v>
      </c>
      <c r="H448">
        <v>3</v>
      </c>
      <c r="I448" s="2">
        <v>6</v>
      </c>
      <c r="J448" t="s">
        <v>529</v>
      </c>
      <c r="K448">
        <v>1</v>
      </c>
      <c r="L448" s="2">
        <v>1</v>
      </c>
      <c r="M448" t="s">
        <v>530</v>
      </c>
      <c r="N448">
        <v>1</v>
      </c>
      <c r="O448" s="2">
        <v>2</v>
      </c>
      <c r="P448" t="str">
        <f>V448</f>
        <v>T-114517_Standard</v>
      </c>
      <c r="Q448">
        <f>X448</f>
        <v>1</v>
      </c>
      <c r="U448" t="s">
        <v>533</v>
      </c>
      <c r="V448" t="s">
        <v>534</v>
      </c>
      <c r="W448" s="30" t="s">
        <v>108</v>
      </c>
      <c r="X448" s="30">
        <v>1</v>
      </c>
      <c r="Y448" s="30" t="s">
        <v>612</v>
      </c>
      <c r="Z448" s="40">
        <v>6</v>
      </c>
      <c r="AA448" s="1" t="s">
        <v>131</v>
      </c>
      <c r="AB448" s="2">
        <f t="shared" si="110"/>
        <v>3</v>
      </c>
      <c r="AC448" s="40">
        <v>68</v>
      </c>
      <c r="AD448" s="40">
        <v>100</v>
      </c>
      <c r="AE448" s="30" t="s">
        <v>128</v>
      </c>
      <c r="AF448" s="8">
        <v>0.314</v>
      </c>
      <c r="AG448" s="8">
        <f t="shared" si="111"/>
        <v>0.94199999999999995</v>
      </c>
      <c r="AH448" s="8">
        <f t="shared" si="114"/>
        <v>0.32640000000000002</v>
      </c>
      <c r="AI448" s="8">
        <f t="shared" si="112"/>
        <v>0.97920000000000007</v>
      </c>
      <c r="AJ448" s="8">
        <f t="shared" si="113"/>
        <v>1.0394904458598728</v>
      </c>
      <c r="AK448" s="8"/>
    </row>
    <row r="449" spans="1:43" x14ac:dyDescent="0.3">
      <c r="A449">
        <v>307</v>
      </c>
      <c r="B449">
        <v>428</v>
      </c>
      <c r="C449" s="2">
        <v>3</v>
      </c>
      <c r="D449" s="30" t="s">
        <v>613</v>
      </c>
      <c r="E449">
        <v>1</v>
      </c>
      <c r="F449" s="2" t="s">
        <v>547</v>
      </c>
      <c r="G449" t="s">
        <v>548</v>
      </c>
      <c r="H449">
        <v>1</v>
      </c>
      <c r="I449" s="2">
        <v>6</v>
      </c>
      <c r="J449" t="s">
        <v>529</v>
      </c>
      <c r="K449">
        <v>1</v>
      </c>
      <c r="L449" s="2">
        <v>1</v>
      </c>
      <c r="M449" t="s">
        <v>530</v>
      </c>
      <c r="N449">
        <v>1</v>
      </c>
      <c r="O449" s="2">
        <v>2</v>
      </c>
      <c r="P449" t="str">
        <f>V449</f>
        <v>T-114517_Standard</v>
      </c>
      <c r="Q449">
        <f>X449</f>
        <v>1</v>
      </c>
      <c r="U449" t="s">
        <v>585</v>
      </c>
      <c r="V449" t="s">
        <v>534</v>
      </c>
      <c r="W449" s="30" t="s">
        <v>108</v>
      </c>
      <c r="X449" s="30">
        <v>1</v>
      </c>
      <c r="Y449" s="30" t="s">
        <v>612</v>
      </c>
      <c r="Z449" s="40">
        <v>6</v>
      </c>
      <c r="AA449" s="1" t="s">
        <v>131</v>
      </c>
      <c r="AB449" s="2">
        <f t="shared" si="110"/>
        <v>1</v>
      </c>
      <c r="AC449" s="40">
        <v>68</v>
      </c>
      <c r="AD449" s="40">
        <v>100</v>
      </c>
      <c r="AE449" s="30" t="s">
        <v>128</v>
      </c>
      <c r="AF449" s="8">
        <v>0.314</v>
      </c>
      <c r="AG449" s="8">
        <f t="shared" si="111"/>
        <v>0.314</v>
      </c>
      <c r="AH449" s="8">
        <f t="shared" si="114"/>
        <v>0.32640000000000002</v>
      </c>
      <c r="AI449" s="8">
        <f t="shared" si="112"/>
        <v>0.32640000000000002</v>
      </c>
      <c r="AJ449" s="8">
        <f t="shared" si="113"/>
        <v>1.0394904458598726</v>
      </c>
      <c r="AK449" s="8"/>
    </row>
    <row r="450" spans="1:43" x14ac:dyDescent="0.3">
      <c r="A450">
        <v>439</v>
      </c>
      <c r="B450">
        <v>429</v>
      </c>
      <c r="C450" s="2">
        <v>4</v>
      </c>
      <c r="D450" s="30" t="s">
        <v>894</v>
      </c>
      <c r="E450">
        <v>1</v>
      </c>
      <c r="F450" s="2">
        <v>3</v>
      </c>
      <c r="G450" t="s">
        <v>747</v>
      </c>
      <c r="H450">
        <v>3</v>
      </c>
      <c r="I450" s="2">
        <v>2</v>
      </c>
      <c r="J450" t="s">
        <v>461</v>
      </c>
      <c r="K450">
        <v>1</v>
      </c>
      <c r="L450" s="2">
        <v>6</v>
      </c>
      <c r="M450" t="s">
        <v>529</v>
      </c>
      <c r="N450">
        <v>1</v>
      </c>
      <c r="O450" s="2">
        <v>1</v>
      </c>
      <c r="P450" t="s">
        <v>530</v>
      </c>
      <c r="Q450">
        <v>1</v>
      </c>
      <c r="R450" s="2">
        <v>2</v>
      </c>
      <c r="S450" t="str">
        <f>V450</f>
        <v>T-114517_Standard</v>
      </c>
      <c r="T450">
        <f>X450</f>
        <v>1</v>
      </c>
      <c r="U450" s="30" t="s">
        <v>870</v>
      </c>
      <c r="V450" s="30" t="s">
        <v>534</v>
      </c>
      <c r="W450" s="30" t="s">
        <v>108</v>
      </c>
      <c r="X450" s="30">
        <v>1</v>
      </c>
      <c r="Z450" s="40">
        <v>6</v>
      </c>
      <c r="AA450" s="17" t="s">
        <v>131</v>
      </c>
      <c r="AB450" s="2">
        <f t="shared" si="110"/>
        <v>3</v>
      </c>
      <c r="AC450" s="40">
        <v>68</v>
      </c>
      <c r="AD450" s="40">
        <v>100</v>
      </c>
      <c r="AE450" t="s">
        <v>128</v>
      </c>
      <c r="AF450" s="8">
        <v>0.32</v>
      </c>
      <c r="AG450" s="8">
        <f t="shared" si="111"/>
        <v>0.96</v>
      </c>
      <c r="AH450" s="8">
        <f t="shared" si="114"/>
        <v>0.32640000000000002</v>
      </c>
      <c r="AI450" s="8">
        <f t="shared" si="112"/>
        <v>0.97920000000000007</v>
      </c>
      <c r="AJ450" s="8">
        <f t="shared" si="113"/>
        <v>1.02</v>
      </c>
      <c r="AK450" s="8"/>
    </row>
    <row r="451" spans="1:43" x14ac:dyDescent="0.3">
      <c r="A451">
        <v>502</v>
      </c>
      <c r="B451">
        <v>430</v>
      </c>
      <c r="C451" s="2">
        <v>5</v>
      </c>
      <c r="D451" s="30" t="s">
        <v>1040</v>
      </c>
      <c r="E451">
        <v>1</v>
      </c>
      <c r="F451" s="2">
        <v>1</v>
      </c>
      <c r="G451" t="s">
        <v>901</v>
      </c>
      <c r="H451">
        <v>3</v>
      </c>
      <c r="I451" s="2">
        <v>2</v>
      </c>
      <c r="J451" t="s">
        <v>461</v>
      </c>
      <c r="K451">
        <v>1</v>
      </c>
      <c r="L451" s="2">
        <v>6</v>
      </c>
      <c r="M451" t="s">
        <v>529</v>
      </c>
      <c r="N451">
        <v>1</v>
      </c>
      <c r="O451" s="2">
        <v>1</v>
      </c>
      <c r="P451" t="s">
        <v>530</v>
      </c>
      <c r="Q451">
        <v>1</v>
      </c>
      <c r="R451" s="2">
        <v>2</v>
      </c>
      <c r="S451" t="str">
        <f>V451</f>
        <v>T-114517_Standard</v>
      </c>
      <c r="T451">
        <f>X451</f>
        <v>1</v>
      </c>
      <c r="U451" t="s">
        <v>976</v>
      </c>
      <c r="V451" t="s">
        <v>534</v>
      </c>
      <c r="W451" t="s">
        <v>108</v>
      </c>
      <c r="X451">
        <v>1</v>
      </c>
      <c r="Z451" s="40">
        <v>6</v>
      </c>
      <c r="AA451" s="17" t="s">
        <v>131</v>
      </c>
      <c r="AB451" s="2">
        <f t="shared" si="110"/>
        <v>3</v>
      </c>
      <c r="AC451" s="40">
        <v>68</v>
      </c>
      <c r="AD451" s="40">
        <v>100</v>
      </c>
      <c r="AE451" t="s">
        <v>128</v>
      </c>
      <c r="AF451" s="8">
        <v>0.32</v>
      </c>
      <c r="AG451" s="8">
        <f t="shared" si="111"/>
        <v>0.96</v>
      </c>
      <c r="AH451" s="8">
        <f t="shared" si="114"/>
        <v>0.32640000000000002</v>
      </c>
      <c r="AI451" s="8">
        <f t="shared" si="112"/>
        <v>0.97920000000000007</v>
      </c>
      <c r="AJ451" s="8">
        <f t="shared" si="113"/>
        <v>1.02</v>
      </c>
      <c r="AK451" s="8"/>
      <c r="AL451" s="12"/>
      <c r="AQ451" s="12"/>
    </row>
    <row r="452" spans="1:43" x14ac:dyDescent="0.3">
      <c r="A452">
        <v>267</v>
      </c>
      <c r="B452">
        <v>431</v>
      </c>
      <c r="C452" s="2">
        <v>3</v>
      </c>
      <c r="D452" s="30" t="s">
        <v>613</v>
      </c>
      <c r="E452">
        <v>1</v>
      </c>
      <c r="F452" s="2" t="s">
        <v>460</v>
      </c>
      <c r="G452" t="s">
        <v>461</v>
      </c>
      <c r="H452">
        <v>3</v>
      </c>
      <c r="I452" s="2">
        <v>6</v>
      </c>
      <c r="J452" t="s">
        <v>529</v>
      </c>
      <c r="K452">
        <v>1</v>
      </c>
      <c r="L452" s="2">
        <v>1</v>
      </c>
      <c r="M452" t="s">
        <v>530</v>
      </c>
      <c r="N452">
        <v>1</v>
      </c>
      <c r="O452" s="2">
        <v>1</v>
      </c>
      <c r="P452" t="str">
        <f>V452</f>
        <v>T-114516_Standard</v>
      </c>
      <c r="Q452">
        <f>X452</f>
        <v>1</v>
      </c>
      <c r="U452" t="s">
        <v>531</v>
      </c>
      <c r="V452" t="s">
        <v>532</v>
      </c>
      <c r="W452" s="30" t="s">
        <v>108</v>
      </c>
      <c r="X452" s="30">
        <v>1</v>
      </c>
      <c r="Y452" s="30" t="s">
        <v>598</v>
      </c>
      <c r="Z452" s="40">
        <v>6</v>
      </c>
      <c r="AA452" s="1" t="s">
        <v>131</v>
      </c>
      <c r="AB452" s="2">
        <f t="shared" si="110"/>
        <v>3</v>
      </c>
      <c r="AC452" s="40">
        <v>100</v>
      </c>
      <c r="AD452" s="40">
        <v>120</v>
      </c>
      <c r="AE452" s="30" t="s">
        <v>128</v>
      </c>
      <c r="AF452" s="8">
        <v>0.54500000000000004</v>
      </c>
      <c r="AG452" s="8">
        <f t="shared" si="111"/>
        <v>1.6350000000000002</v>
      </c>
      <c r="AH452" s="8">
        <f t="shared" si="114"/>
        <v>0.57599999999999996</v>
      </c>
      <c r="AI452" s="8">
        <f t="shared" si="112"/>
        <v>1.7279999999999998</v>
      </c>
      <c r="AJ452" s="8">
        <f t="shared" si="113"/>
        <v>1.0568807339449537</v>
      </c>
      <c r="AK452" s="8"/>
    </row>
    <row r="453" spans="1:43" x14ac:dyDescent="0.3">
      <c r="A453">
        <v>306</v>
      </c>
      <c r="B453">
        <v>432</v>
      </c>
      <c r="C453" s="2">
        <v>3</v>
      </c>
      <c r="D453" s="30" t="s">
        <v>613</v>
      </c>
      <c r="E453">
        <v>1</v>
      </c>
      <c r="F453" s="2" t="s">
        <v>547</v>
      </c>
      <c r="G453" t="s">
        <v>548</v>
      </c>
      <c r="H453">
        <v>1</v>
      </c>
      <c r="I453" s="2">
        <v>6</v>
      </c>
      <c r="J453" t="s">
        <v>529</v>
      </c>
      <c r="K453">
        <v>1</v>
      </c>
      <c r="L453" s="2">
        <v>1</v>
      </c>
      <c r="M453" t="s">
        <v>530</v>
      </c>
      <c r="N453">
        <v>1</v>
      </c>
      <c r="O453" s="2">
        <v>1</v>
      </c>
      <c r="P453" t="str">
        <f>V453</f>
        <v>T-114516_Standard</v>
      </c>
      <c r="Q453">
        <f>X453</f>
        <v>1</v>
      </c>
      <c r="U453" t="s">
        <v>584</v>
      </c>
      <c r="V453" t="s">
        <v>532</v>
      </c>
      <c r="W453" s="30" t="s">
        <v>108</v>
      </c>
      <c r="X453" s="30">
        <v>1</v>
      </c>
      <c r="Y453" s="30" t="s">
        <v>598</v>
      </c>
      <c r="Z453" s="40">
        <v>6</v>
      </c>
      <c r="AA453" s="1" t="s">
        <v>131</v>
      </c>
      <c r="AB453" s="2">
        <f t="shared" si="110"/>
        <v>1</v>
      </c>
      <c r="AC453" s="40">
        <v>100</v>
      </c>
      <c r="AD453" s="40">
        <v>120</v>
      </c>
      <c r="AE453" s="30" t="s">
        <v>128</v>
      </c>
      <c r="AF453" s="8">
        <v>0.54500000000000004</v>
      </c>
      <c r="AG453" s="8">
        <f t="shared" si="111"/>
        <v>0.54500000000000004</v>
      </c>
      <c r="AH453" s="8">
        <f t="shared" si="114"/>
        <v>0.57599999999999996</v>
      </c>
      <c r="AI453" s="8">
        <f t="shared" si="112"/>
        <v>0.57599999999999996</v>
      </c>
      <c r="AJ453" s="8">
        <f t="shared" si="113"/>
        <v>1.056880733944954</v>
      </c>
      <c r="AK453" s="8"/>
    </row>
    <row r="454" spans="1:43" x14ac:dyDescent="0.3">
      <c r="A454">
        <v>438</v>
      </c>
      <c r="B454">
        <v>433</v>
      </c>
      <c r="C454" s="2">
        <v>4</v>
      </c>
      <c r="D454" s="30" t="s">
        <v>894</v>
      </c>
      <c r="E454">
        <v>1</v>
      </c>
      <c r="F454" s="2">
        <v>3</v>
      </c>
      <c r="G454" t="s">
        <v>747</v>
      </c>
      <c r="H454">
        <v>3</v>
      </c>
      <c r="I454" s="2">
        <v>2</v>
      </c>
      <c r="J454" t="s">
        <v>461</v>
      </c>
      <c r="K454">
        <v>1</v>
      </c>
      <c r="L454" s="2">
        <v>6</v>
      </c>
      <c r="M454" t="s">
        <v>529</v>
      </c>
      <c r="N454">
        <v>1</v>
      </c>
      <c r="O454" s="2">
        <v>1</v>
      </c>
      <c r="P454" t="s">
        <v>530</v>
      </c>
      <c r="Q454">
        <v>1</v>
      </c>
      <c r="R454" s="2">
        <v>1</v>
      </c>
      <c r="S454" t="str">
        <f>V454</f>
        <v>T-114516_Standard</v>
      </c>
      <c r="T454">
        <f>X454</f>
        <v>1</v>
      </c>
      <c r="U454" s="30" t="s">
        <v>869</v>
      </c>
      <c r="V454" s="30" t="s">
        <v>532</v>
      </c>
      <c r="W454" s="30" t="s">
        <v>108</v>
      </c>
      <c r="X454" s="30">
        <v>1</v>
      </c>
      <c r="Z454" s="40">
        <v>6</v>
      </c>
      <c r="AA454" s="17" t="s">
        <v>131</v>
      </c>
      <c r="AB454" s="2">
        <f t="shared" si="110"/>
        <v>3</v>
      </c>
      <c r="AC454" s="40">
        <v>100</v>
      </c>
      <c r="AD454" s="40">
        <v>120</v>
      </c>
      <c r="AE454" t="s">
        <v>128</v>
      </c>
      <c r="AF454" s="8">
        <v>0.55500000000000005</v>
      </c>
      <c r="AG454" s="8">
        <f t="shared" si="111"/>
        <v>1.665</v>
      </c>
      <c r="AH454" s="8">
        <f t="shared" si="114"/>
        <v>0.57599999999999996</v>
      </c>
      <c r="AI454" s="8">
        <f t="shared" si="112"/>
        <v>1.7279999999999998</v>
      </c>
      <c r="AJ454" s="8">
        <f t="shared" si="113"/>
        <v>1.0378378378378377</v>
      </c>
      <c r="AK454" s="8"/>
      <c r="AL454" s="12"/>
      <c r="AQ454" s="12"/>
    </row>
    <row r="455" spans="1:43" x14ac:dyDescent="0.3">
      <c r="A455">
        <v>501</v>
      </c>
      <c r="B455">
        <v>434</v>
      </c>
      <c r="C455" s="2">
        <v>5</v>
      </c>
      <c r="D455" s="30" t="s">
        <v>1040</v>
      </c>
      <c r="E455">
        <v>1</v>
      </c>
      <c r="F455" s="2">
        <v>1</v>
      </c>
      <c r="G455" t="s">
        <v>901</v>
      </c>
      <c r="H455">
        <v>3</v>
      </c>
      <c r="I455" s="2">
        <v>2</v>
      </c>
      <c r="J455" t="s">
        <v>461</v>
      </c>
      <c r="K455">
        <v>1</v>
      </c>
      <c r="L455" s="2">
        <v>6</v>
      </c>
      <c r="M455" t="s">
        <v>529</v>
      </c>
      <c r="N455">
        <v>1</v>
      </c>
      <c r="O455" s="2">
        <v>1</v>
      </c>
      <c r="P455" t="s">
        <v>530</v>
      </c>
      <c r="Q455">
        <v>1</v>
      </c>
      <c r="R455" s="2">
        <v>1</v>
      </c>
      <c r="S455" t="str">
        <f>V455</f>
        <v>T-114516_Standard</v>
      </c>
      <c r="T455">
        <f>X455</f>
        <v>1</v>
      </c>
      <c r="U455" t="s">
        <v>975</v>
      </c>
      <c r="V455" t="s">
        <v>532</v>
      </c>
      <c r="W455" t="s">
        <v>108</v>
      </c>
      <c r="X455">
        <v>1</v>
      </c>
      <c r="Z455" s="40">
        <v>6</v>
      </c>
      <c r="AA455" s="17" t="s">
        <v>131</v>
      </c>
      <c r="AB455" s="2">
        <f t="shared" si="110"/>
        <v>3</v>
      </c>
      <c r="AC455" s="40">
        <v>100</v>
      </c>
      <c r="AD455" s="40">
        <v>120</v>
      </c>
      <c r="AE455" t="s">
        <v>128</v>
      </c>
      <c r="AF455" s="8">
        <v>0.55500000000000005</v>
      </c>
      <c r="AG455" s="8">
        <f t="shared" si="111"/>
        <v>1.665</v>
      </c>
      <c r="AH455" s="8">
        <f t="shared" si="114"/>
        <v>0.57599999999999996</v>
      </c>
      <c r="AI455" s="8">
        <f t="shared" si="112"/>
        <v>1.7279999999999998</v>
      </c>
      <c r="AJ455" s="8">
        <f t="shared" si="113"/>
        <v>1.0378378378378377</v>
      </c>
      <c r="AK455" s="8"/>
    </row>
    <row r="456" spans="1:43" x14ac:dyDescent="0.3">
      <c r="A456">
        <v>8</v>
      </c>
      <c r="B456">
        <v>435</v>
      </c>
      <c r="C456" s="2">
        <v>1</v>
      </c>
      <c r="D456" t="s">
        <v>113</v>
      </c>
      <c r="E456">
        <v>1</v>
      </c>
      <c r="F456" s="2">
        <v>2</v>
      </c>
      <c r="G456" t="s">
        <v>60</v>
      </c>
      <c r="H456">
        <v>1</v>
      </c>
      <c r="I456" s="2">
        <v>8</v>
      </c>
      <c r="J456" t="str">
        <f t="shared" ref="J456:J478" si="115">V456</f>
        <v>T-114256_4</v>
      </c>
      <c r="K456">
        <f t="shared" ref="K456:K478" si="116">X456</f>
        <v>1</v>
      </c>
      <c r="U456" s="30" t="s">
        <v>12</v>
      </c>
      <c r="V456" s="30" t="s">
        <v>68</v>
      </c>
      <c r="W456" s="30" t="s">
        <v>108</v>
      </c>
      <c r="X456" s="30">
        <v>1</v>
      </c>
      <c r="Y456" s="30"/>
      <c r="Z456" s="42">
        <v>6</v>
      </c>
      <c r="AA456" s="1" t="s">
        <v>131</v>
      </c>
      <c r="AB456" s="2">
        <f t="shared" si="110"/>
        <v>1</v>
      </c>
      <c r="AC456" s="42">
        <v>158</v>
      </c>
      <c r="AD456" s="42">
        <v>477</v>
      </c>
      <c r="AE456" s="30" t="s">
        <v>128</v>
      </c>
      <c r="AF456" s="8">
        <v>3.044</v>
      </c>
      <c r="AG456" s="8">
        <f t="shared" si="111"/>
        <v>3.044</v>
      </c>
      <c r="AH456" s="8">
        <f t="shared" si="114"/>
        <v>3.6175679999999999</v>
      </c>
      <c r="AI456" s="8">
        <f t="shared" si="112"/>
        <v>3.6175679999999999</v>
      </c>
      <c r="AJ456" s="8">
        <f t="shared" si="113"/>
        <v>1.1884257555847568</v>
      </c>
      <c r="AK456" s="8"/>
      <c r="AL456">
        <v>2</v>
      </c>
      <c r="AQ456" s="12"/>
    </row>
    <row r="457" spans="1:43" x14ac:dyDescent="0.3">
      <c r="A457">
        <v>11</v>
      </c>
      <c r="B457">
        <v>436</v>
      </c>
      <c r="C457" s="2">
        <v>1</v>
      </c>
      <c r="D457" t="s">
        <v>113</v>
      </c>
      <c r="E457">
        <v>1</v>
      </c>
      <c r="F457" s="2">
        <v>2</v>
      </c>
      <c r="G457" t="s">
        <v>60</v>
      </c>
      <c r="H457">
        <v>1</v>
      </c>
      <c r="I457" s="2">
        <v>11</v>
      </c>
      <c r="J457" t="str">
        <f t="shared" si="115"/>
        <v>T-114256_7</v>
      </c>
      <c r="K457">
        <f t="shared" si="116"/>
        <v>1</v>
      </c>
      <c r="U457" s="30" t="s">
        <v>15</v>
      </c>
      <c r="V457" s="30" t="s">
        <v>71</v>
      </c>
      <c r="W457" s="30" t="s">
        <v>108</v>
      </c>
      <c r="X457" s="30">
        <v>1</v>
      </c>
      <c r="Y457" s="30"/>
      <c r="Z457" s="42">
        <v>6</v>
      </c>
      <c r="AA457" s="1" t="s">
        <v>131</v>
      </c>
      <c r="AB457" s="2">
        <f t="shared" si="110"/>
        <v>1</v>
      </c>
      <c r="AC457" s="42">
        <v>158</v>
      </c>
      <c r="AD457" s="42">
        <v>477</v>
      </c>
      <c r="AE457" s="30" t="s">
        <v>128</v>
      </c>
      <c r="AF457" s="8">
        <v>3.044</v>
      </c>
      <c r="AG457" s="8">
        <f t="shared" si="111"/>
        <v>3.044</v>
      </c>
      <c r="AH457" s="8">
        <f t="shared" si="114"/>
        <v>3.6175679999999999</v>
      </c>
      <c r="AI457" s="8">
        <f t="shared" si="112"/>
        <v>3.6175679999999999</v>
      </c>
      <c r="AJ457" s="8">
        <f t="shared" si="113"/>
        <v>1.1884257555847568</v>
      </c>
      <c r="AK457" s="8"/>
      <c r="AL457">
        <v>2</v>
      </c>
    </row>
    <row r="458" spans="1:43" x14ac:dyDescent="0.3">
      <c r="A458">
        <v>27</v>
      </c>
      <c r="B458">
        <v>437</v>
      </c>
      <c r="C458" s="2">
        <v>1</v>
      </c>
      <c r="D458" t="s">
        <v>113</v>
      </c>
      <c r="E458">
        <v>1</v>
      </c>
      <c r="F458" s="2">
        <v>3</v>
      </c>
      <c r="G458" t="s">
        <v>77</v>
      </c>
      <c r="H458">
        <v>1</v>
      </c>
      <c r="I458" s="2">
        <v>11</v>
      </c>
      <c r="J458" t="str">
        <f t="shared" si="115"/>
        <v>T-114256_4</v>
      </c>
      <c r="K458">
        <f t="shared" si="116"/>
        <v>1</v>
      </c>
      <c r="U458" s="30" t="s">
        <v>31</v>
      </c>
      <c r="V458" s="30" t="s">
        <v>68</v>
      </c>
      <c r="W458" s="30" t="s">
        <v>108</v>
      </c>
      <c r="X458" s="30">
        <v>1</v>
      </c>
      <c r="Y458" s="30"/>
      <c r="Z458" s="42">
        <v>6</v>
      </c>
      <c r="AA458" s="1" t="s">
        <v>131</v>
      </c>
      <c r="AB458" s="2">
        <f t="shared" si="110"/>
        <v>1</v>
      </c>
      <c r="AC458" s="42">
        <v>158</v>
      </c>
      <c r="AD458" s="42">
        <v>477</v>
      </c>
      <c r="AE458" s="30" t="s">
        <v>128</v>
      </c>
      <c r="AF458" s="8">
        <v>3.044</v>
      </c>
      <c r="AG458" s="8">
        <f t="shared" si="111"/>
        <v>3.044</v>
      </c>
      <c r="AH458" s="8">
        <f t="shared" si="114"/>
        <v>3.6175679999999999</v>
      </c>
      <c r="AI458" s="8">
        <f t="shared" si="112"/>
        <v>3.6175679999999999</v>
      </c>
      <c r="AJ458" s="8">
        <f t="shared" si="113"/>
        <v>1.1884257555847568</v>
      </c>
      <c r="AK458" s="8"/>
      <c r="AL458">
        <v>2</v>
      </c>
    </row>
    <row r="459" spans="1:43" x14ac:dyDescent="0.3">
      <c r="A459">
        <v>28</v>
      </c>
      <c r="B459">
        <v>438</v>
      </c>
      <c r="C459" s="2">
        <v>1</v>
      </c>
      <c r="D459" t="s">
        <v>113</v>
      </c>
      <c r="E459">
        <v>1</v>
      </c>
      <c r="F459" s="2">
        <v>3</v>
      </c>
      <c r="G459" t="s">
        <v>77</v>
      </c>
      <c r="H459">
        <v>1</v>
      </c>
      <c r="I459" s="2">
        <v>12</v>
      </c>
      <c r="J459" t="str">
        <f t="shared" si="115"/>
        <v>T-114256_7</v>
      </c>
      <c r="K459">
        <f t="shared" si="116"/>
        <v>1</v>
      </c>
      <c r="U459" s="30" t="s">
        <v>32</v>
      </c>
      <c r="V459" s="30" t="s">
        <v>71</v>
      </c>
      <c r="W459" s="30" t="s">
        <v>108</v>
      </c>
      <c r="X459" s="30">
        <v>1</v>
      </c>
      <c r="Y459" s="30"/>
      <c r="Z459" s="42">
        <v>6</v>
      </c>
      <c r="AA459" s="1" t="s">
        <v>131</v>
      </c>
      <c r="AB459" s="2">
        <f t="shared" si="110"/>
        <v>1</v>
      </c>
      <c r="AC459" s="42">
        <v>158</v>
      </c>
      <c r="AD459" s="42">
        <v>477</v>
      </c>
      <c r="AE459" s="30" t="s">
        <v>128</v>
      </c>
      <c r="AF459" s="8">
        <v>3.044</v>
      </c>
      <c r="AG459" s="8">
        <f t="shared" si="111"/>
        <v>3.044</v>
      </c>
      <c r="AH459" s="8">
        <f t="shared" si="114"/>
        <v>3.6175679999999999</v>
      </c>
      <c r="AI459" s="8">
        <f t="shared" si="112"/>
        <v>3.6175679999999999</v>
      </c>
      <c r="AJ459" s="8">
        <f t="shared" si="113"/>
        <v>1.1884257555847568</v>
      </c>
      <c r="AK459" s="8"/>
      <c r="AL459">
        <v>2</v>
      </c>
    </row>
    <row r="460" spans="1:43" x14ac:dyDescent="0.3">
      <c r="A460">
        <v>47</v>
      </c>
      <c r="B460">
        <v>439</v>
      </c>
      <c r="C460" s="2">
        <v>1</v>
      </c>
      <c r="D460" t="s">
        <v>113</v>
      </c>
      <c r="E460">
        <v>1</v>
      </c>
      <c r="F460" s="2">
        <v>4</v>
      </c>
      <c r="G460" t="s">
        <v>84</v>
      </c>
      <c r="H460">
        <v>2</v>
      </c>
      <c r="I460" s="2">
        <v>15</v>
      </c>
      <c r="J460" t="str">
        <f t="shared" si="115"/>
        <v>T-114256_11</v>
      </c>
      <c r="K460">
        <f t="shared" si="116"/>
        <v>1</v>
      </c>
      <c r="U460" s="30" t="s">
        <v>52</v>
      </c>
      <c r="V460" s="30" t="s">
        <v>99</v>
      </c>
      <c r="W460" s="30" t="s">
        <v>108</v>
      </c>
      <c r="X460" s="30">
        <v>1</v>
      </c>
      <c r="Y460" s="30"/>
      <c r="Z460" s="42">
        <v>6</v>
      </c>
      <c r="AA460" s="1" t="s">
        <v>131</v>
      </c>
      <c r="AB460" s="2">
        <f t="shared" si="110"/>
        <v>2</v>
      </c>
      <c r="AC460" s="42">
        <v>158</v>
      </c>
      <c r="AD460" s="42">
        <v>783</v>
      </c>
      <c r="AE460" s="30" t="s">
        <v>128</v>
      </c>
      <c r="AF460" s="8">
        <v>5.3120000000000003</v>
      </c>
      <c r="AG460" s="8">
        <f t="shared" si="111"/>
        <v>10.624000000000001</v>
      </c>
      <c r="AH460" s="8">
        <f t="shared" si="114"/>
        <v>5.9382720000000004</v>
      </c>
      <c r="AI460" s="8">
        <f t="shared" si="112"/>
        <v>11.876544000000001</v>
      </c>
      <c r="AJ460" s="8">
        <f t="shared" si="113"/>
        <v>1.1178975903614459</v>
      </c>
      <c r="AK460" s="8"/>
      <c r="AL460">
        <v>2</v>
      </c>
      <c r="AQ460" s="12"/>
    </row>
    <row r="461" spans="1:43" x14ac:dyDescent="0.3">
      <c r="A461">
        <v>48</v>
      </c>
      <c r="B461">
        <v>440</v>
      </c>
      <c r="C461" s="2">
        <v>1</v>
      </c>
      <c r="D461" t="s">
        <v>113</v>
      </c>
      <c r="E461">
        <v>1</v>
      </c>
      <c r="F461" s="2">
        <v>4</v>
      </c>
      <c r="G461" t="s">
        <v>84</v>
      </c>
      <c r="H461">
        <v>2</v>
      </c>
      <c r="I461" s="2">
        <v>16</v>
      </c>
      <c r="J461" t="str">
        <f t="shared" si="115"/>
        <v>T-114256_13</v>
      </c>
      <c r="K461">
        <f t="shared" si="116"/>
        <v>1</v>
      </c>
      <c r="U461" s="30" t="s">
        <v>53</v>
      </c>
      <c r="V461" s="30" t="s">
        <v>100</v>
      </c>
      <c r="W461" s="30" t="s">
        <v>108</v>
      </c>
      <c r="X461" s="30">
        <v>1</v>
      </c>
      <c r="Y461" s="30"/>
      <c r="Z461" s="42">
        <v>6</v>
      </c>
      <c r="AA461" s="1" t="s">
        <v>131</v>
      </c>
      <c r="AB461" s="2">
        <f t="shared" si="110"/>
        <v>2</v>
      </c>
      <c r="AC461" s="42">
        <v>158</v>
      </c>
      <c r="AD461" s="42">
        <v>783</v>
      </c>
      <c r="AE461" s="30" t="s">
        <v>128</v>
      </c>
      <c r="AF461" s="8">
        <v>5.3120000000000003</v>
      </c>
      <c r="AG461" s="8">
        <f t="shared" si="111"/>
        <v>10.624000000000001</v>
      </c>
      <c r="AH461" s="8">
        <f t="shared" si="114"/>
        <v>5.9382720000000004</v>
      </c>
      <c r="AI461" s="8">
        <f t="shared" si="112"/>
        <v>11.876544000000001</v>
      </c>
      <c r="AJ461" s="8">
        <f t="shared" si="113"/>
        <v>1.1178975903614459</v>
      </c>
      <c r="AK461" s="8"/>
      <c r="AL461">
        <v>2</v>
      </c>
      <c r="AQ461" s="12"/>
    </row>
    <row r="462" spans="1:43" x14ac:dyDescent="0.3">
      <c r="A462">
        <v>7</v>
      </c>
      <c r="B462">
        <v>441</v>
      </c>
      <c r="C462" s="2">
        <v>1</v>
      </c>
      <c r="D462" t="s">
        <v>113</v>
      </c>
      <c r="E462">
        <v>1</v>
      </c>
      <c r="F462" s="2">
        <v>2</v>
      </c>
      <c r="G462" t="s">
        <v>60</v>
      </c>
      <c r="H462">
        <v>1</v>
      </c>
      <c r="I462" s="2">
        <v>7</v>
      </c>
      <c r="J462" t="str">
        <f t="shared" si="115"/>
        <v>T-114256_3</v>
      </c>
      <c r="K462">
        <f t="shared" si="116"/>
        <v>1</v>
      </c>
      <c r="U462" s="30" t="s">
        <v>11</v>
      </c>
      <c r="V462" s="30" t="s">
        <v>67</v>
      </c>
      <c r="W462" s="30" t="s">
        <v>108</v>
      </c>
      <c r="X462" s="30">
        <v>1</v>
      </c>
      <c r="Y462" s="30"/>
      <c r="Z462" s="40">
        <v>6</v>
      </c>
      <c r="AA462" s="1" t="s">
        <v>131</v>
      </c>
      <c r="AB462" s="2">
        <f t="shared" si="110"/>
        <v>1</v>
      </c>
      <c r="AC462" s="40">
        <v>158</v>
      </c>
      <c r="AD462" s="40">
        <v>808</v>
      </c>
      <c r="AE462" s="30" t="s">
        <v>128</v>
      </c>
      <c r="AF462" s="8">
        <v>5.5010000000000003</v>
      </c>
      <c r="AG462" s="8">
        <f t="shared" si="111"/>
        <v>5.5010000000000003</v>
      </c>
      <c r="AH462" s="8">
        <f t="shared" si="114"/>
        <v>6.127872</v>
      </c>
      <c r="AI462" s="8">
        <f t="shared" si="112"/>
        <v>6.127872</v>
      </c>
      <c r="AJ462" s="8">
        <f t="shared" si="113"/>
        <v>1.1139560079985455</v>
      </c>
      <c r="AK462" s="8"/>
      <c r="AL462">
        <v>2</v>
      </c>
    </row>
    <row r="463" spans="1:43" x14ac:dyDescent="0.3">
      <c r="A463">
        <v>9</v>
      </c>
      <c r="B463">
        <v>442</v>
      </c>
      <c r="C463" s="2">
        <v>1</v>
      </c>
      <c r="D463" t="s">
        <v>113</v>
      </c>
      <c r="E463">
        <v>1</v>
      </c>
      <c r="F463" s="2">
        <v>2</v>
      </c>
      <c r="G463" t="s">
        <v>60</v>
      </c>
      <c r="H463">
        <v>1</v>
      </c>
      <c r="I463" s="2">
        <v>9</v>
      </c>
      <c r="J463" t="str">
        <f t="shared" si="115"/>
        <v>T-114256_5</v>
      </c>
      <c r="K463">
        <f t="shared" si="116"/>
        <v>1</v>
      </c>
      <c r="U463" s="30" t="s">
        <v>13</v>
      </c>
      <c r="V463" s="30" t="s">
        <v>69</v>
      </c>
      <c r="W463" s="30" t="s">
        <v>108</v>
      </c>
      <c r="X463" s="30">
        <v>1</v>
      </c>
      <c r="Y463" s="30"/>
      <c r="Z463" s="40">
        <v>6</v>
      </c>
      <c r="AA463" s="1" t="s">
        <v>131</v>
      </c>
      <c r="AB463" s="2">
        <f t="shared" si="110"/>
        <v>1</v>
      </c>
      <c r="AC463" s="40">
        <v>158</v>
      </c>
      <c r="AD463" s="40">
        <v>808</v>
      </c>
      <c r="AE463" s="30" t="s">
        <v>128</v>
      </c>
      <c r="AF463" s="8">
        <v>5.5010000000000003</v>
      </c>
      <c r="AG463" s="8">
        <f t="shared" si="111"/>
        <v>5.5010000000000003</v>
      </c>
      <c r="AH463" s="8">
        <f t="shared" si="114"/>
        <v>6.127872</v>
      </c>
      <c r="AI463" s="8">
        <f t="shared" si="112"/>
        <v>6.127872</v>
      </c>
      <c r="AJ463" s="8">
        <f t="shared" si="113"/>
        <v>1.1139560079985455</v>
      </c>
      <c r="AK463" s="8"/>
      <c r="AL463">
        <v>2</v>
      </c>
    </row>
    <row r="464" spans="1:43" x14ac:dyDescent="0.3">
      <c r="A464">
        <v>25</v>
      </c>
      <c r="B464">
        <v>443</v>
      </c>
      <c r="C464" s="2">
        <v>1</v>
      </c>
      <c r="D464" t="s">
        <v>113</v>
      </c>
      <c r="E464">
        <v>1</v>
      </c>
      <c r="F464" s="2">
        <v>3</v>
      </c>
      <c r="G464" t="s">
        <v>77</v>
      </c>
      <c r="H464">
        <v>1</v>
      </c>
      <c r="I464" s="2">
        <v>9</v>
      </c>
      <c r="J464" t="str">
        <f t="shared" si="115"/>
        <v>T-114256_3</v>
      </c>
      <c r="K464">
        <f t="shared" si="116"/>
        <v>1</v>
      </c>
      <c r="U464" s="30" t="s">
        <v>29</v>
      </c>
      <c r="V464" s="30" t="s">
        <v>67</v>
      </c>
      <c r="W464" s="30" t="s">
        <v>108</v>
      </c>
      <c r="X464" s="30">
        <v>1</v>
      </c>
      <c r="Y464" s="30"/>
      <c r="Z464" s="40">
        <v>6</v>
      </c>
      <c r="AA464" s="1" t="s">
        <v>131</v>
      </c>
      <c r="AB464" s="2">
        <f t="shared" si="110"/>
        <v>1</v>
      </c>
      <c r="AC464" s="40">
        <v>158</v>
      </c>
      <c r="AD464" s="40">
        <v>808</v>
      </c>
      <c r="AE464" s="30" t="s">
        <v>128</v>
      </c>
      <c r="AF464" s="8">
        <v>5.5010000000000003</v>
      </c>
      <c r="AG464" s="8">
        <f t="shared" si="111"/>
        <v>5.5010000000000003</v>
      </c>
      <c r="AH464" s="8">
        <f t="shared" si="114"/>
        <v>6.127872</v>
      </c>
      <c r="AI464" s="8">
        <f t="shared" si="112"/>
        <v>6.127872</v>
      </c>
      <c r="AJ464" s="8">
        <f t="shared" si="113"/>
        <v>1.1139560079985455</v>
      </c>
      <c r="AK464" s="8"/>
      <c r="AL464">
        <v>2</v>
      </c>
    </row>
    <row r="465" spans="1:43" x14ac:dyDescent="0.3">
      <c r="A465">
        <v>26</v>
      </c>
      <c r="B465">
        <v>444</v>
      </c>
      <c r="C465" s="2">
        <v>1</v>
      </c>
      <c r="D465" t="s">
        <v>113</v>
      </c>
      <c r="E465">
        <v>1</v>
      </c>
      <c r="F465" s="2">
        <v>3</v>
      </c>
      <c r="G465" t="s">
        <v>77</v>
      </c>
      <c r="H465">
        <v>1</v>
      </c>
      <c r="I465" s="2">
        <v>10</v>
      </c>
      <c r="J465" t="str">
        <f t="shared" si="115"/>
        <v>T-114256_5</v>
      </c>
      <c r="K465">
        <f t="shared" si="116"/>
        <v>1</v>
      </c>
      <c r="U465" s="30" t="s">
        <v>30</v>
      </c>
      <c r="V465" s="30" t="s">
        <v>69</v>
      </c>
      <c r="W465" s="30" t="s">
        <v>108</v>
      </c>
      <c r="X465" s="30">
        <v>1</v>
      </c>
      <c r="Y465" s="30"/>
      <c r="Z465" s="40">
        <v>6</v>
      </c>
      <c r="AA465" s="1" t="s">
        <v>131</v>
      </c>
      <c r="AB465" s="2">
        <f t="shared" si="110"/>
        <v>1</v>
      </c>
      <c r="AC465" s="40">
        <v>158</v>
      </c>
      <c r="AD465" s="40">
        <v>808</v>
      </c>
      <c r="AE465" s="30" t="s">
        <v>128</v>
      </c>
      <c r="AF465" s="8">
        <v>5.5010000000000003</v>
      </c>
      <c r="AG465" s="8">
        <f t="shared" si="111"/>
        <v>5.5010000000000003</v>
      </c>
      <c r="AH465" s="8">
        <f t="shared" si="114"/>
        <v>6.127872</v>
      </c>
      <c r="AI465" s="8">
        <f t="shared" si="112"/>
        <v>6.127872</v>
      </c>
      <c r="AJ465" s="8">
        <f t="shared" si="113"/>
        <v>1.1139560079985455</v>
      </c>
      <c r="AK465" s="8"/>
      <c r="AL465">
        <v>2</v>
      </c>
    </row>
    <row r="466" spans="1:43" x14ac:dyDescent="0.3">
      <c r="A466">
        <v>43</v>
      </c>
      <c r="B466">
        <v>445</v>
      </c>
      <c r="C466" s="2">
        <v>1</v>
      </c>
      <c r="D466" t="s">
        <v>113</v>
      </c>
      <c r="E466">
        <v>1</v>
      </c>
      <c r="F466" s="2">
        <v>4</v>
      </c>
      <c r="G466" t="s">
        <v>84</v>
      </c>
      <c r="H466">
        <v>2</v>
      </c>
      <c r="I466" s="2">
        <v>11</v>
      </c>
      <c r="J466" t="str">
        <f t="shared" si="115"/>
        <v>T-114256_12</v>
      </c>
      <c r="K466">
        <f t="shared" si="116"/>
        <v>1</v>
      </c>
      <c r="U466" s="30" t="s">
        <v>48</v>
      </c>
      <c r="V466" s="30" t="s">
        <v>95</v>
      </c>
      <c r="W466" s="30" t="s">
        <v>108</v>
      </c>
      <c r="X466" s="30">
        <v>1</v>
      </c>
      <c r="Y466" s="30"/>
      <c r="Z466" s="42">
        <v>6</v>
      </c>
      <c r="AA466" s="1" t="s">
        <v>131</v>
      </c>
      <c r="AB466" s="2">
        <f t="shared" si="110"/>
        <v>2</v>
      </c>
      <c r="AC466" s="42">
        <v>158</v>
      </c>
      <c r="AD466" s="42">
        <v>827</v>
      </c>
      <c r="AE466" s="30" t="s">
        <v>128</v>
      </c>
      <c r="AF466" s="8">
        <v>5.64</v>
      </c>
      <c r="AG466" s="8">
        <f t="shared" si="111"/>
        <v>11.28</v>
      </c>
      <c r="AH466" s="8">
        <f t="shared" si="114"/>
        <v>6.2719680000000002</v>
      </c>
      <c r="AI466" s="8">
        <f t="shared" si="112"/>
        <v>12.543936</v>
      </c>
      <c r="AJ466" s="8">
        <f t="shared" si="113"/>
        <v>1.1120510638297874</v>
      </c>
      <c r="AK466" s="8"/>
      <c r="AL466">
        <v>2</v>
      </c>
    </row>
    <row r="467" spans="1:43" x14ac:dyDescent="0.3">
      <c r="A467">
        <v>45</v>
      </c>
      <c r="B467">
        <v>446</v>
      </c>
      <c r="C467" s="2">
        <v>1</v>
      </c>
      <c r="D467" t="s">
        <v>113</v>
      </c>
      <c r="E467">
        <v>1</v>
      </c>
      <c r="F467" s="2">
        <v>4</v>
      </c>
      <c r="G467" t="s">
        <v>84</v>
      </c>
      <c r="H467">
        <v>2</v>
      </c>
      <c r="I467" s="2">
        <v>13</v>
      </c>
      <c r="J467" t="str">
        <f t="shared" si="115"/>
        <v>T-114256_10</v>
      </c>
      <c r="K467">
        <f t="shared" si="116"/>
        <v>1</v>
      </c>
      <c r="U467" s="30" t="s">
        <v>50</v>
      </c>
      <c r="V467" s="30" t="s">
        <v>97</v>
      </c>
      <c r="W467" s="30" t="s">
        <v>108</v>
      </c>
      <c r="X467" s="30">
        <v>1</v>
      </c>
      <c r="Y467" s="30"/>
      <c r="Z467" s="42">
        <v>6</v>
      </c>
      <c r="AA467" s="1" t="s">
        <v>131</v>
      </c>
      <c r="AB467" s="2">
        <f t="shared" si="110"/>
        <v>2</v>
      </c>
      <c r="AC467" s="42">
        <v>158</v>
      </c>
      <c r="AD467" s="42">
        <v>827</v>
      </c>
      <c r="AE467" s="30" t="s">
        <v>128</v>
      </c>
      <c r="AF467" s="8">
        <v>5.64</v>
      </c>
      <c r="AG467" s="8">
        <f t="shared" si="111"/>
        <v>11.28</v>
      </c>
      <c r="AH467" s="8">
        <f t="shared" si="114"/>
        <v>6.2719680000000002</v>
      </c>
      <c r="AI467" s="8">
        <f t="shared" si="112"/>
        <v>12.543936</v>
      </c>
      <c r="AJ467" s="8">
        <f t="shared" si="113"/>
        <v>1.1120510638297874</v>
      </c>
      <c r="AK467" s="8"/>
      <c r="AL467">
        <v>2</v>
      </c>
    </row>
    <row r="468" spans="1:43" x14ac:dyDescent="0.3">
      <c r="A468">
        <v>12</v>
      </c>
      <c r="B468">
        <v>447</v>
      </c>
      <c r="C468" s="2">
        <v>1</v>
      </c>
      <c r="D468" t="s">
        <v>113</v>
      </c>
      <c r="E468">
        <v>1</v>
      </c>
      <c r="F468" s="2">
        <v>2</v>
      </c>
      <c r="G468" t="s">
        <v>60</v>
      </c>
      <c r="H468">
        <v>1</v>
      </c>
      <c r="I468" s="2">
        <v>12</v>
      </c>
      <c r="J468" t="str">
        <f t="shared" si="115"/>
        <v>T-114256_1</v>
      </c>
      <c r="K468">
        <f t="shared" si="116"/>
        <v>3</v>
      </c>
      <c r="U468" s="30" t="s">
        <v>16</v>
      </c>
      <c r="V468" s="30" t="s">
        <v>72</v>
      </c>
      <c r="W468" s="30" t="s">
        <v>108</v>
      </c>
      <c r="X468" s="30">
        <v>3</v>
      </c>
      <c r="Y468" s="30"/>
      <c r="Z468" s="42">
        <v>6</v>
      </c>
      <c r="AA468" s="30" t="s">
        <v>131</v>
      </c>
      <c r="AB468" s="2">
        <f t="shared" si="110"/>
        <v>3</v>
      </c>
      <c r="AC468" s="42">
        <v>158</v>
      </c>
      <c r="AD468" s="42">
        <v>1000</v>
      </c>
      <c r="AE468" s="30" t="s">
        <v>128</v>
      </c>
      <c r="AF468" s="8">
        <v>7.4279999999999999</v>
      </c>
      <c r="AG468" s="8">
        <f t="shared" si="111"/>
        <v>22.283999999999999</v>
      </c>
      <c r="AH468" s="8">
        <f t="shared" si="114"/>
        <v>7.5839999999999996</v>
      </c>
      <c r="AI468" s="8">
        <f t="shared" si="112"/>
        <v>22.751999999999999</v>
      </c>
      <c r="AJ468" s="8">
        <f t="shared" si="113"/>
        <v>1.0210016155088852</v>
      </c>
      <c r="AK468" s="8"/>
      <c r="AL468">
        <v>2</v>
      </c>
    </row>
    <row r="469" spans="1:43" x14ac:dyDescent="0.3">
      <c r="A469">
        <v>22</v>
      </c>
      <c r="B469">
        <v>448</v>
      </c>
      <c r="C469" s="2">
        <v>1</v>
      </c>
      <c r="D469" t="s">
        <v>113</v>
      </c>
      <c r="E469">
        <v>1</v>
      </c>
      <c r="F469" s="2">
        <v>3</v>
      </c>
      <c r="G469" t="s">
        <v>77</v>
      </c>
      <c r="H469">
        <v>1</v>
      </c>
      <c r="I469" s="2">
        <v>6</v>
      </c>
      <c r="J469" t="str">
        <f t="shared" si="115"/>
        <v>T-114256_1</v>
      </c>
      <c r="K469">
        <f t="shared" si="116"/>
        <v>3</v>
      </c>
      <c r="U469" s="30" t="s">
        <v>26</v>
      </c>
      <c r="V469" s="30" t="s">
        <v>72</v>
      </c>
      <c r="W469" s="30" t="s">
        <v>108</v>
      </c>
      <c r="X469" s="30">
        <v>3</v>
      </c>
      <c r="Y469" s="30"/>
      <c r="Z469" s="42">
        <v>6</v>
      </c>
      <c r="AA469" s="1" t="s">
        <v>131</v>
      </c>
      <c r="AB469" s="2">
        <f t="shared" si="110"/>
        <v>3</v>
      </c>
      <c r="AC469" s="42">
        <v>158</v>
      </c>
      <c r="AD469" s="42">
        <v>1000</v>
      </c>
      <c r="AE469" s="30" t="s">
        <v>128</v>
      </c>
      <c r="AF469" s="8">
        <v>7.4279999999999999</v>
      </c>
      <c r="AG469" s="8">
        <f t="shared" si="111"/>
        <v>22.283999999999999</v>
      </c>
      <c r="AH469" s="8">
        <f t="shared" si="114"/>
        <v>7.5839999999999996</v>
      </c>
      <c r="AI469" s="8">
        <f t="shared" si="112"/>
        <v>22.751999999999999</v>
      </c>
      <c r="AJ469" s="8">
        <f t="shared" si="113"/>
        <v>1.0210016155088852</v>
      </c>
      <c r="AK469" s="8"/>
      <c r="AL469">
        <v>2</v>
      </c>
      <c r="AQ469" s="12"/>
    </row>
    <row r="470" spans="1:43" x14ac:dyDescent="0.3">
      <c r="A470">
        <v>6</v>
      </c>
      <c r="B470">
        <v>449</v>
      </c>
      <c r="C470" s="2">
        <v>1</v>
      </c>
      <c r="D470" t="s">
        <v>113</v>
      </c>
      <c r="E470">
        <v>1</v>
      </c>
      <c r="F470" s="2">
        <v>2</v>
      </c>
      <c r="G470" t="s">
        <v>60</v>
      </c>
      <c r="H470">
        <v>1</v>
      </c>
      <c r="I470" s="2">
        <v>6</v>
      </c>
      <c r="J470" t="str">
        <f t="shared" si="115"/>
        <v>T-114256_2</v>
      </c>
      <c r="K470">
        <f t="shared" si="116"/>
        <v>1</v>
      </c>
      <c r="U470" s="30" t="s">
        <v>10</v>
      </c>
      <c r="V470" s="30" t="s">
        <v>66</v>
      </c>
      <c r="W470" s="30" t="s">
        <v>108</v>
      </c>
      <c r="X470" s="30">
        <v>1</v>
      </c>
      <c r="Y470" s="30"/>
      <c r="Z470" s="42">
        <v>6</v>
      </c>
      <c r="AA470" s="30" t="s">
        <v>131</v>
      </c>
      <c r="AB470" s="2">
        <f t="shared" si="110"/>
        <v>1</v>
      </c>
      <c r="AC470" s="42">
        <v>158</v>
      </c>
      <c r="AD470" s="42">
        <v>1138</v>
      </c>
      <c r="AE470" s="30" t="s">
        <v>128</v>
      </c>
      <c r="AF470" s="8">
        <v>7.9580000000000002</v>
      </c>
      <c r="AG470" s="8">
        <f t="shared" si="111"/>
        <v>7.9580000000000002</v>
      </c>
      <c r="AH470" s="8">
        <f t="shared" si="114"/>
        <v>8.630592</v>
      </c>
      <c r="AI470" s="8">
        <f t="shared" si="112"/>
        <v>8.630592</v>
      </c>
      <c r="AJ470" s="8">
        <f t="shared" si="113"/>
        <v>1.0845177180196028</v>
      </c>
      <c r="AK470" s="8"/>
      <c r="AL470">
        <v>2</v>
      </c>
      <c r="AQ470" s="12"/>
    </row>
    <row r="471" spans="1:43" x14ac:dyDescent="0.3">
      <c r="A471">
        <v>10</v>
      </c>
      <c r="B471">
        <v>450</v>
      </c>
      <c r="C471" s="2">
        <v>1</v>
      </c>
      <c r="D471" t="s">
        <v>113</v>
      </c>
      <c r="E471">
        <v>1</v>
      </c>
      <c r="F471" s="2">
        <v>2</v>
      </c>
      <c r="G471" t="s">
        <v>60</v>
      </c>
      <c r="H471">
        <v>1</v>
      </c>
      <c r="I471" s="2">
        <v>10</v>
      </c>
      <c r="J471" t="str">
        <f t="shared" si="115"/>
        <v>T-114256_6</v>
      </c>
      <c r="K471">
        <f t="shared" si="116"/>
        <v>1</v>
      </c>
      <c r="U471" s="30" t="s">
        <v>14</v>
      </c>
      <c r="V471" s="30" t="s">
        <v>70</v>
      </c>
      <c r="W471" s="30" t="s">
        <v>108</v>
      </c>
      <c r="X471" s="30">
        <v>1</v>
      </c>
      <c r="Y471" s="30"/>
      <c r="Z471" s="42">
        <v>6</v>
      </c>
      <c r="AA471" s="1" t="s">
        <v>131</v>
      </c>
      <c r="AB471" s="2">
        <f t="shared" si="110"/>
        <v>1</v>
      </c>
      <c r="AC471" s="42">
        <v>158</v>
      </c>
      <c r="AD471" s="42">
        <v>1138</v>
      </c>
      <c r="AE471" s="30" t="s">
        <v>128</v>
      </c>
      <c r="AF471" s="8">
        <v>7.9580000000000002</v>
      </c>
      <c r="AG471" s="8">
        <f t="shared" si="111"/>
        <v>7.9580000000000002</v>
      </c>
      <c r="AH471" s="8">
        <f t="shared" si="114"/>
        <v>8.630592</v>
      </c>
      <c r="AI471" s="8">
        <f t="shared" si="112"/>
        <v>8.630592</v>
      </c>
      <c r="AJ471" s="8">
        <f t="shared" si="113"/>
        <v>1.0845177180196028</v>
      </c>
      <c r="AK471" s="8"/>
      <c r="AL471">
        <v>2</v>
      </c>
      <c r="AQ471" s="12"/>
    </row>
    <row r="472" spans="1:43" x14ac:dyDescent="0.3">
      <c r="A472">
        <v>23</v>
      </c>
      <c r="B472">
        <v>451</v>
      </c>
      <c r="C472" s="2">
        <v>1</v>
      </c>
      <c r="D472" t="s">
        <v>113</v>
      </c>
      <c r="E472">
        <v>1</v>
      </c>
      <c r="F472" s="2">
        <v>3</v>
      </c>
      <c r="G472" t="s">
        <v>77</v>
      </c>
      <c r="H472">
        <v>1</v>
      </c>
      <c r="I472" s="2">
        <v>7</v>
      </c>
      <c r="J472" t="str">
        <f t="shared" si="115"/>
        <v>T-114256_2</v>
      </c>
      <c r="K472">
        <f t="shared" si="116"/>
        <v>1</v>
      </c>
      <c r="U472" s="30" t="s">
        <v>27</v>
      </c>
      <c r="V472" s="30" t="s">
        <v>66</v>
      </c>
      <c r="W472" s="30" t="s">
        <v>108</v>
      </c>
      <c r="X472" s="30">
        <v>1</v>
      </c>
      <c r="Y472" s="30"/>
      <c r="Z472" s="42">
        <v>6</v>
      </c>
      <c r="AA472" s="1" t="s">
        <v>131</v>
      </c>
      <c r="AB472" s="2">
        <f t="shared" si="110"/>
        <v>1</v>
      </c>
      <c r="AC472" s="42">
        <v>158</v>
      </c>
      <c r="AD472" s="42">
        <v>1138</v>
      </c>
      <c r="AE472" s="30" t="s">
        <v>128</v>
      </c>
      <c r="AF472" s="8">
        <v>7.9580000000000002</v>
      </c>
      <c r="AG472" s="8">
        <f t="shared" si="111"/>
        <v>7.9580000000000002</v>
      </c>
      <c r="AH472" s="8">
        <f t="shared" si="114"/>
        <v>8.630592</v>
      </c>
      <c r="AI472" s="8">
        <f t="shared" si="112"/>
        <v>8.630592</v>
      </c>
      <c r="AJ472" s="8">
        <f t="shared" si="113"/>
        <v>1.0845177180196028</v>
      </c>
      <c r="AK472" s="8"/>
      <c r="AL472">
        <v>2</v>
      </c>
      <c r="AQ472" s="12"/>
    </row>
    <row r="473" spans="1:43" x14ac:dyDescent="0.3">
      <c r="A473">
        <v>24</v>
      </c>
      <c r="B473">
        <v>452</v>
      </c>
      <c r="C473" s="2">
        <v>1</v>
      </c>
      <c r="D473" t="s">
        <v>113</v>
      </c>
      <c r="E473">
        <v>1</v>
      </c>
      <c r="F473" s="2">
        <v>3</v>
      </c>
      <c r="G473" t="s">
        <v>77</v>
      </c>
      <c r="H473">
        <v>1</v>
      </c>
      <c r="I473" s="2">
        <v>8</v>
      </c>
      <c r="J473" t="str">
        <f t="shared" si="115"/>
        <v>T-114256_6</v>
      </c>
      <c r="K473">
        <f t="shared" si="116"/>
        <v>1</v>
      </c>
      <c r="U473" s="30" t="s">
        <v>28</v>
      </c>
      <c r="V473" s="30" t="s">
        <v>70</v>
      </c>
      <c r="W473" s="30" t="s">
        <v>108</v>
      </c>
      <c r="X473" s="30">
        <v>1</v>
      </c>
      <c r="Y473" s="30"/>
      <c r="Z473" s="42">
        <v>6</v>
      </c>
      <c r="AA473" s="1" t="s">
        <v>131</v>
      </c>
      <c r="AB473" s="2">
        <f t="shared" si="110"/>
        <v>1</v>
      </c>
      <c r="AC473" s="42">
        <v>158</v>
      </c>
      <c r="AD473" s="42">
        <v>1138</v>
      </c>
      <c r="AE473" s="30" t="s">
        <v>128</v>
      </c>
      <c r="AF473" s="8">
        <v>7.9580000000000002</v>
      </c>
      <c r="AG473" s="8">
        <f t="shared" si="111"/>
        <v>7.9580000000000002</v>
      </c>
      <c r="AH473" s="8">
        <f t="shared" si="114"/>
        <v>8.630592</v>
      </c>
      <c r="AI473" s="8">
        <f t="shared" si="112"/>
        <v>8.630592</v>
      </c>
      <c r="AJ473" s="8">
        <f t="shared" si="113"/>
        <v>1.0845177180196028</v>
      </c>
      <c r="AK473" s="8"/>
      <c r="AL473">
        <v>2</v>
      </c>
    </row>
    <row r="474" spans="1:43" x14ac:dyDescent="0.3">
      <c r="A474">
        <v>42</v>
      </c>
      <c r="B474">
        <v>453</v>
      </c>
      <c r="C474" s="2">
        <v>1</v>
      </c>
      <c r="D474" t="s">
        <v>113</v>
      </c>
      <c r="E474">
        <v>1</v>
      </c>
      <c r="F474" s="2">
        <v>4</v>
      </c>
      <c r="G474" t="s">
        <v>84</v>
      </c>
      <c r="H474">
        <v>2</v>
      </c>
      <c r="I474" s="2">
        <v>10</v>
      </c>
      <c r="J474" t="str">
        <f t="shared" si="115"/>
        <v>T-114256_14</v>
      </c>
      <c r="K474">
        <f t="shared" si="116"/>
        <v>2</v>
      </c>
      <c r="U474" s="30" t="s">
        <v>47</v>
      </c>
      <c r="V474" s="30" t="s">
        <v>94</v>
      </c>
      <c r="W474" s="30" t="s">
        <v>108</v>
      </c>
      <c r="X474" s="30">
        <v>2</v>
      </c>
      <c r="Y474" s="30"/>
      <c r="Z474" s="42">
        <v>6</v>
      </c>
      <c r="AA474" s="1" t="s">
        <v>131</v>
      </c>
      <c r="AB474" s="2">
        <f t="shared" si="110"/>
        <v>4</v>
      </c>
      <c r="AC474" s="42">
        <v>158</v>
      </c>
      <c r="AD474" s="42">
        <v>1334</v>
      </c>
      <c r="AE474" s="30" t="s">
        <v>128</v>
      </c>
      <c r="AF474" s="8">
        <v>9.77</v>
      </c>
      <c r="AG474" s="8">
        <f t="shared" si="111"/>
        <v>39.08</v>
      </c>
      <c r="AH474" s="8">
        <f t="shared" si="114"/>
        <v>10.117056</v>
      </c>
      <c r="AI474" s="8">
        <f t="shared" si="112"/>
        <v>40.468223999999999</v>
      </c>
      <c r="AJ474" s="8">
        <f t="shared" si="113"/>
        <v>1.0355226202661207</v>
      </c>
      <c r="AK474" s="8"/>
      <c r="AL474">
        <v>2</v>
      </c>
    </row>
    <row r="475" spans="1:43" x14ac:dyDescent="0.3">
      <c r="A475">
        <v>44</v>
      </c>
      <c r="B475">
        <v>454</v>
      </c>
      <c r="C475" s="2">
        <v>1</v>
      </c>
      <c r="D475" t="s">
        <v>113</v>
      </c>
      <c r="E475">
        <v>1</v>
      </c>
      <c r="F475" s="2">
        <v>4</v>
      </c>
      <c r="G475" t="s">
        <v>84</v>
      </c>
      <c r="H475">
        <v>2</v>
      </c>
      <c r="I475" s="2">
        <v>12</v>
      </c>
      <c r="J475" t="str">
        <f t="shared" si="115"/>
        <v>T-114256_9</v>
      </c>
      <c r="K475">
        <f t="shared" si="116"/>
        <v>2</v>
      </c>
      <c r="U475" s="30" t="s">
        <v>49</v>
      </c>
      <c r="V475" s="30" t="s">
        <v>96</v>
      </c>
      <c r="W475" s="30" t="s">
        <v>108</v>
      </c>
      <c r="X475" s="30">
        <v>2</v>
      </c>
      <c r="Y475" s="30"/>
      <c r="Z475" s="42">
        <v>6</v>
      </c>
      <c r="AA475" s="1" t="s">
        <v>131</v>
      </c>
      <c r="AB475" s="2">
        <f t="shared" si="110"/>
        <v>4</v>
      </c>
      <c r="AC475" s="42">
        <v>158</v>
      </c>
      <c r="AD475" s="42">
        <v>1334</v>
      </c>
      <c r="AE475" s="30" t="s">
        <v>128</v>
      </c>
      <c r="AF475" s="8">
        <v>9.77</v>
      </c>
      <c r="AG475" s="8">
        <f t="shared" si="111"/>
        <v>39.08</v>
      </c>
      <c r="AH475" s="8">
        <f t="shared" si="114"/>
        <v>10.117056</v>
      </c>
      <c r="AI475" s="8">
        <f t="shared" si="112"/>
        <v>40.468223999999999</v>
      </c>
      <c r="AJ475" s="8">
        <f t="shared" si="113"/>
        <v>1.0355226202661207</v>
      </c>
      <c r="AK475" s="8"/>
      <c r="AL475">
        <v>2</v>
      </c>
    </row>
    <row r="476" spans="1:43" x14ac:dyDescent="0.3">
      <c r="A476">
        <v>46</v>
      </c>
      <c r="B476">
        <v>455</v>
      </c>
      <c r="C476" s="2">
        <v>1</v>
      </c>
      <c r="D476" t="s">
        <v>113</v>
      </c>
      <c r="E476">
        <v>1</v>
      </c>
      <c r="F476" s="2">
        <v>4</v>
      </c>
      <c r="G476" t="s">
        <v>84</v>
      </c>
      <c r="H476">
        <v>2</v>
      </c>
      <c r="I476" s="2">
        <v>14</v>
      </c>
      <c r="J476" t="str">
        <f t="shared" si="115"/>
        <v>T-114256_8</v>
      </c>
      <c r="K476">
        <f t="shared" si="116"/>
        <v>3</v>
      </c>
      <c r="U476" s="30" t="s">
        <v>51</v>
      </c>
      <c r="V476" s="30" t="s">
        <v>98</v>
      </c>
      <c r="W476" s="30" t="s">
        <v>108</v>
      </c>
      <c r="X476" s="30">
        <v>3</v>
      </c>
      <c r="Y476" s="30"/>
      <c r="Z476" s="42">
        <v>6</v>
      </c>
      <c r="AA476" s="30" t="s">
        <v>131</v>
      </c>
      <c r="AB476" s="2">
        <f t="shared" si="110"/>
        <v>6</v>
      </c>
      <c r="AC476" s="42">
        <v>158</v>
      </c>
      <c r="AD476" s="42">
        <v>1678</v>
      </c>
      <c r="AE476" s="30" t="s">
        <v>128</v>
      </c>
      <c r="AF476" s="8">
        <v>12.048</v>
      </c>
      <c r="AG476" s="8">
        <f t="shared" si="111"/>
        <v>72.287999999999997</v>
      </c>
      <c r="AH476" s="8">
        <f t="shared" si="114"/>
        <v>12.725951999999999</v>
      </c>
      <c r="AI476" s="8">
        <f t="shared" si="112"/>
        <v>76.355711999999997</v>
      </c>
      <c r="AJ476" s="8">
        <f t="shared" si="113"/>
        <v>1.0562709163346613</v>
      </c>
      <c r="AK476" s="8"/>
      <c r="AL476">
        <v>2</v>
      </c>
    </row>
    <row r="477" spans="1:43" x14ac:dyDescent="0.3">
      <c r="A477">
        <v>40</v>
      </c>
      <c r="B477">
        <v>456</v>
      </c>
      <c r="C477" s="2">
        <v>1</v>
      </c>
      <c r="D477" t="s">
        <v>113</v>
      </c>
      <c r="E477">
        <v>1</v>
      </c>
      <c r="F477" s="2">
        <v>4</v>
      </c>
      <c r="G477" t="s">
        <v>84</v>
      </c>
      <c r="H477">
        <v>2</v>
      </c>
      <c r="I477" s="2">
        <v>8</v>
      </c>
      <c r="J477" t="str">
        <f t="shared" si="115"/>
        <v>T-114299_5</v>
      </c>
      <c r="K477">
        <f t="shared" si="116"/>
        <v>1</v>
      </c>
      <c r="U477" s="30" t="s">
        <v>45</v>
      </c>
      <c r="V477" s="30" t="s">
        <v>92</v>
      </c>
      <c r="W477" s="30" t="s">
        <v>108</v>
      </c>
      <c r="X477" s="30">
        <v>1</v>
      </c>
      <c r="Y477" s="30"/>
      <c r="Z477" s="42">
        <v>6</v>
      </c>
      <c r="AA477" s="30" t="s">
        <v>131</v>
      </c>
      <c r="AB477" s="2">
        <f t="shared" si="110"/>
        <v>2</v>
      </c>
      <c r="AC477" s="42">
        <v>178</v>
      </c>
      <c r="AD477" s="42">
        <v>1474</v>
      </c>
      <c r="AE477" s="30" t="s">
        <v>128</v>
      </c>
      <c r="AF477" s="8">
        <v>11.667</v>
      </c>
      <c r="AG477" s="8">
        <f t="shared" si="111"/>
        <v>23.334</v>
      </c>
      <c r="AH477" s="8">
        <f t="shared" si="114"/>
        <v>12.593856000000001</v>
      </c>
      <c r="AI477" s="8">
        <f t="shared" si="112"/>
        <v>25.187712000000001</v>
      </c>
      <c r="AJ477" s="8">
        <f t="shared" si="113"/>
        <v>1.0794425302134225</v>
      </c>
      <c r="AK477" s="8"/>
      <c r="AL477">
        <v>2</v>
      </c>
    </row>
    <row r="478" spans="1:43" x14ac:dyDescent="0.3">
      <c r="A478">
        <v>41</v>
      </c>
      <c r="B478">
        <v>457</v>
      </c>
      <c r="C478" s="2">
        <v>1</v>
      </c>
      <c r="D478" t="s">
        <v>113</v>
      </c>
      <c r="E478">
        <v>1</v>
      </c>
      <c r="F478" s="2">
        <v>4</v>
      </c>
      <c r="G478" t="s">
        <v>84</v>
      </c>
      <c r="H478">
        <v>2</v>
      </c>
      <c r="I478" s="2">
        <v>9</v>
      </c>
      <c r="J478" t="str">
        <f t="shared" si="115"/>
        <v>T-114299_4</v>
      </c>
      <c r="K478">
        <f t="shared" si="116"/>
        <v>1</v>
      </c>
      <c r="U478" s="30" t="s">
        <v>46</v>
      </c>
      <c r="V478" s="30" t="s">
        <v>93</v>
      </c>
      <c r="W478" s="30" t="s">
        <v>108</v>
      </c>
      <c r="X478" s="30">
        <v>1</v>
      </c>
      <c r="Y478" s="30"/>
      <c r="Z478" s="42">
        <v>6</v>
      </c>
      <c r="AA478" s="30" t="s">
        <v>131</v>
      </c>
      <c r="AB478" s="2">
        <f t="shared" si="110"/>
        <v>2</v>
      </c>
      <c r="AC478" s="42">
        <v>178</v>
      </c>
      <c r="AD478" s="42">
        <v>1474</v>
      </c>
      <c r="AE478" s="30" t="s">
        <v>128</v>
      </c>
      <c r="AF478" s="8">
        <v>11.667</v>
      </c>
      <c r="AG478" s="8">
        <f t="shared" si="111"/>
        <v>23.334</v>
      </c>
      <c r="AH478" s="8">
        <f t="shared" si="114"/>
        <v>12.593856000000001</v>
      </c>
      <c r="AI478" s="8">
        <f t="shared" si="112"/>
        <v>25.187712000000001</v>
      </c>
      <c r="AJ478" s="8">
        <f t="shared" si="113"/>
        <v>1.0794425302134225</v>
      </c>
      <c r="AK478" s="8"/>
      <c r="AL478">
        <v>2</v>
      </c>
    </row>
    <row r="479" spans="1:43" x14ac:dyDescent="0.3">
      <c r="A479">
        <v>165</v>
      </c>
      <c r="B479">
        <v>458</v>
      </c>
      <c r="C479" s="2">
        <v>3</v>
      </c>
      <c r="D479" s="30" t="s">
        <v>613</v>
      </c>
      <c r="E479">
        <v>1</v>
      </c>
      <c r="F479" s="2" t="str">
        <f>U479</f>
        <v>2</v>
      </c>
      <c r="G479" t="str">
        <f>V479</f>
        <v>T-115217_Standard</v>
      </c>
      <c r="H479">
        <f>X479</f>
        <v>1</v>
      </c>
      <c r="I479" s="2">
        <v>1</v>
      </c>
      <c r="J479" t="s">
        <v>614</v>
      </c>
      <c r="K479">
        <v>2</v>
      </c>
      <c r="U479" t="s">
        <v>324</v>
      </c>
      <c r="V479" t="s">
        <v>325</v>
      </c>
      <c r="W479" s="30" t="s">
        <v>108</v>
      </c>
      <c r="X479" s="30">
        <v>1</v>
      </c>
      <c r="Y479" s="30" t="s">
        <v>593</v>
      </c>
      <c r="Z479" s="40">
        <v>6</v>
      </c>
      <c r="AA479" s="1" t="s">
        <v>131</v>
      </c>
      <c r="AB479" s="2">
        <f t="shared" si="110"/>
        <v>2</v>
      </c>
      <c r="AC479" s="40">
        <v>208</v>
      </c>
      <c r="AD479" s="40">
        <v>3000</v>
      </c>
      <c r="AE479" s="30" t="s">
        <v>128</v>
      </c>
      <c r="AF479" s="8">
        <v>29.39</v>
      </c>
      <c r="AG479" s="8">
        <f t="shared" si="111"/>
        <v>58.78</v>
      </c>
      <c r="AH479" s="8">
        <f t="shared" si="114"/>
        <v>29.952000000000002</v>
      </c>
      <c r="AI479" s="8">
        <f t="shared" si="112"/>
        <v>59.904000000000003</v>
      </c>
      <c r="AJ479" s="8">
        <f t="shared" si="113"/>
        <v>1.0191221503912895</v>
      </c>
      <c r="AK479" s="8"/>
      <c r="AL479">
        <v>2</v>
      </c>
    </row>
    <row r="480" spans="1:43" x14ac:dyDescent="0.3">
      <c r="A480">
        <v>168</v>
      </c>
      <c r="B480">
        <v>459</v>
      </c>
      <c r="C480" s="2">
        <v>3</v>
      </c>
      <c r="D480" s="30" t="s">
        <v>613</v>
      </c>
      <c r="E480">
        <v>1</v>
      </c>
      <c r="F480" s="2" t="str">
        <f>U480</f>
        <v>3</v>
      </c>
      <c r="G480" t="str">
        <f>V480</f>
        <v>T-115217_2</v>
      </c>
      <c r="H480">
        <f>X480</f>
        <v>1</v>
      </c>
      <c r="I480" s="2">
        <v>1</v>
      </c>
      <c r="J480" t="s">
        <v>615</v>
      </c>
      <c r="K480">
        <v>2</v>
      </c>
      <c r="U480" t="s">
        <v>326</v>
      </c>
      <c r="V480" t="s">
        <v>327</v>
      </c>
      <c r="W480" s="30" t="s">
        <v>108</v>
      </c>
      <c r="X480" s="30">
        <v>1</v>
      </c>
      <c r="Y480" s="30" t="s">
        <v>593</v>
      </c>
      <c r="Z480" s="40">
        <v>6</v>
      </c>
      <c r="AA480" s="1" t="s">
        <v>131</v>
      </c>
      <c r="AB480" s="2">
        <f t="shared" si="110"/>
        <v>2</v>
      </c>
      <c r="AC480" s="40">
        <v>208</v>
      </c>
      <c r="AD480" s="40">
        <v>3500</v>
      </c>
      <c r="AE480" s="30" t="s">
        <v>128</v>
      </c>
      <c r="AF480" s="8">
        <v>34.289000000000001</v>
      </c>
      <c r="AG480" s="8">
        <f t="shared" si="111"/>
        <v>68.578000000000003</v>
      </c>
      <c r="AH480" s="8">
        <f t="shared" si="114"/>
        <v>34.944000000000003</v>
      </c>
      <c r="AI480" s="8">
        <f t="shared" si="112"/>
        <v>69.888000000000005</v>
      </c>
      <c r="AJ480" s="8">
        <f t="shared" si="113"/>
        <v>1.0191023360261309</v>
      </c>
      <c r="AK480" s="8"/>
      <c r="AL480">
        <v>2</v>
      </c>
      <c r="AQ480" s="12"/>
    </row>
    <row r="481" spans="1:43" x14ac:dyDescent="0.3">
      <c r="A481">
        <v>52</v>
      </c>
      <c r="B481">
        <v>460</v>
      </c>
      <c r="C481" s="2">
        <v>1</v>
      </c>
      <c r="D481" t="s">
        <v>113</v>
      </c>
      <c r="E481">
        <v>1</v>
      </c>
      <c r="F481" s="2">
        <v>5</v>
      </c>
      <c r="G481" t="s">
        <v>102</v>
      </c>
      <c r="H481">
        <v>1</v>
      </c>
      <c r="I481" s="2">
        <v>3</v>
      </c>
      <c r="J481" t="str">
        <f>V481</f>
        <v>T-114118_Standard</v>
      </c>
      <c r="K481">
        <f>X481</f>
        <v>8</v>
      </c>
      <c r="U481" s="30" t="s">
        <v>57</v>
      </c>
      <c r="V481" s="30" t="s">
        <v>105</v>
      </c>
      <c r="W481" s="30" t="s">
        <v>108</v>
      </c>
      <c r="X481" s="30">
        <v>8</v>
      </c>
      <c r="Y481" s="30"/>
      <c r="Z481" s="42">
        <v>8</v>
      </c>
      <c r="AA481" s="1" t="s">
        <v>131</v>
      </c>
      <c r="AB481" s="2">
        <f t="shared" si="110"/>
        <v>8</v>
      </c>
      <c r="AC481" s="42">
        <v>112</v>
      </c>
      <c r="AD481" s="42">
        <v>134</v>
      </c>
      <c r="AE481" s="30" t="s">
        <v>128</v>
      </c>
      <c r="AF481" s="8">
        <v>0.94599999999999995</v>
      </c>
      <c r="AG481" s="8">
        <f t="shared" si="111"/>
        <v>7.5679999999999996</v>
      </c>
      <c r="AH481" s="8">
        <f t="shared" si="114"/>
        <v>0.96051200000000003</v>
      </c>
      <c r="AI481" s="8">
        <f t="shared" si="112"/>
        <v>7.6840960000000003</v>
      </c>
      <c r="AJ481" s="8">
        <f t="shared" si="113"/>
        <v>1.015340380549683</v>
      </c>
      <c r="AK481" s="8"/>
    </row>
    <row r="482" spans="1:43" x14ac:dyDescent="0.3">
      <c r="A482">
        <v>167</v>
      </c>
      <c r="B482">
        <v>461</v>
      </c>
      <c r="C482" s="2">
        <v>3</v>
      </c>
      <c r="D482" s="30" t="s">
        <v>613</v>
      </c>
      <c r="E482">
        <v>1</v>
      </c>
      <c r="F482" s="2" t="str">
        <f t="shared" ref="F482:G485" si="117">U482</f>
        <v>2</v>
      </c>
      <c r="G482" t="str">
        <f t="shared" si="117"/>
        <v>T-115217_Standard</v>
      </c>
      <c r="H482">
        <f>X482</f>
        <v>1</v>
      </c>
      <c r="I482" s="2">
        <v>3</v>
      </c>
      <c r="J482" t="s">
        <v>617</v>
      </c>
      <c r="K482">
        <v>1</v>
      </c>
      <c r="U482" t="s">
        <v>324</v>
      </c>
      <c r="V482" t="s">
        <v>325</v>
      </c>
      <c r="W482" s="30" t="s">
        <v>108</v>
      </c>
      <c r="X482" s="30">
        <v>1</v>
      </c>
      <c r="Y482" s="30" t="s">
        <v>593</v>
      </c>
      <c r="Z482" s="40">
        <v>8</v>
      </c>
      <c r="AA482" s="1" t="s">
        <v>131</v>
      </c>
      <c r="AB482" s="2">
        <f t="shared" si="110"/>
        <v>1</v>
      </c>
      <c r="AC482" s="40">
        <v>160</v>
      </c>
      <c r="AD482" s="40">
        <v>290</v>
      </c>
      <c r="AE482" s="30" t="s">
        <v>128</v>
      </c>
      <c r="AF482" s="8">
        <v>2.0499999999999998</v>
      </c>
      <c r="AG482" s="8">
        <f t="shared" si="111"/>
        <v>2.0499999999999998</v>
      </c>
      <c r="AH482" s="8">
        <f t="shared" si="114"/>
        <v>2.9695999999999998</v>
      </c>
      <c r="AI482" s="8">
        <f t="shared" si="112"/>
        <v>2.9695999999999998</v>
      </c>
      <c r="AJ482" s="8">
        <f t="shared" si="113"/>
        <v>1.4485853658536585</v>
      </c>
      <c r="AK482" s="8"/>
      <c r="AQ482" s="12"/>
    </row>
    <row r="483" spans="1:43" x14ac:dyDescent="0.3">
      <c r="A483">
        <v>170</v>
      </c>
      <c r="B483">
        <v>462</v>
      </c>
      <c r="C483" s="2">
        <v>3</v>
      </c>
      <c r="D483" s="30" t="s">
        <v>613</v>
      </c>
      <c r="E483">
        <v>1</v>
      </c>
      <c r="F483" s="2" t="str">
        <f t="shared" si="117"/>
        <v>3</v>
      </c>
      <c r="G483" t="str">
        <f t="shared" si="117"/>
        <v>T-115217_2</v>
      </c>
      <c r="H483">
        <f>X483</f>
        <v>1</v>
      </c>
      <c r="I483" s="2">
        <v>3</v>
      </c>
      <c r="J483" t="s">
        <v>619</v>
      </c>
      <c r="K483">
        <v>2</v>
      </c>
      <c r="U483" t="s">
        <v>326</v>
      </c>
      <c r="V483" t="s">
        <v>327</v>
      </c>
      <c r="W483" s="30" t="s">
        <v>108</v>
      </c>
      <c r="X483" s="30">
        <v>1</v>
      </c>
      <c r="Y483" s="30" t="s">
        <v>593</v>
      </c>
      <c r="Z483" s="40">
        <v>8</v>
      </c>
      <c r="AA483" s="30" t="s">
        <v>131</v>
      </c>
      <c r="AB483" s="2">
        <f t="shared" si="110"/>
        <v>2</v>
      </c>
      <c r="AC483" s="40">
        <v>160</v>
      </c>
      <c r="AD483" s="40">
        <v>290</v>
      </c>
      <c r="AE483" s="30" t="s">
        <v>128</v>
      </c>
      <c r="AF483" s="8">
        <v>2.476</v>
      </c>
      <c r="AG483" s="8">
        <f t="shared" si="111"/>
        <v>4.952</v>
      </c>
      <c r="AH483" s="8">
        <f t="shared" si="114"/>
        <v>2.9695999999999998</v>
      </c>
      <c r="AI483" s="8">
        <f t="shared" si="112"/>
        <v>5.9391999999999996</v>
      </c>
      <c r="AJ483" s="8">
        <f t="shared" si="113"/>
        <v>1.1993537964458805</v>
      </c>
      <c r="AK483" s="8"/>
      <c r="AQ483" s="12"/>
    </row>
    <row r="484" spans="1:43" x14ac:dyDescent="0.3">
      <c r="A484">
        <v>164</v>
      </c>
      <c r="B484">
        <v>463</v>
      </c>
      <c r="C484" s="2">
        <v>3</v>
      </c>
      <c r="D484" s="30" t="s">
        <v>613</v>
      </c>
      <c r="E484">
        <v>1</v>
      </c>
      <c r="F484" s="2" t="str">
        <f t="shared" si="117"/>
        <v>1</v>
      </c>
      <c r="G484" t="str">
        <f t="shared" si="117"/>
        <v>T-115219_Standard</v>
      </c>
      <c r="H484">
        <f>X484</f>
        <v>2</v>
      </c>
      <c r="U484" t="s">
        <v>4</v>
      </c>
      <c r="V484" t="s">
        <v>323</v>
      </c>
      <c r="W484" s="30" t="s">
        <v>108</v>
      </c>
      <c r="X484" s="30">
        <v>2</v>
      </c>
      <c r="Y484" s="30" t="s">
        <v>592</v>
      </c>
      <c r="Z484" s="40">
        <v>12</v>
      </c>
      <c r="AA484" s="1" t="s">
        <v>131</v>
      </c>
      <c r="AB484" s="2">
        <f t="shared" si="110"/>
        <v>2</v>
      </c>
      <c r="AC484" s="40">
        <v>200</v>
      </c>
      <c r="AD484" s="40">
        <v>350</v>
      </c>
      <c r="AE484" s="30" t="s">
        <v>128</v>
      </c>
      <c r="AF484" s="8">
        <v>3.7839999999999998</v>
      </c>
      <c r="AG484" s="8">
        <f t="shared" si="111"/>
        <v>7.5679999999999996</v>
      </c>
      <c r="AH484" s="8">
        <f t="shared" si="114"/>
        <v>6.72</v>
      </c>
      <c r="AI484" s="8">
        <f t="shared" si="112"/>
        <v>13.44</v>
      </c>
      <c r="AJ484" s="8">
        <f t="shared" si="113"/>
        <v>1.7758985200845667</v>
      </c>
      <c r="AK484" s="8"/>
    </row>
    <row r="485" spans="1:43" x14ac:dyDescent="0.3">
      <c r="A485">
        <v>171</v>
      </c>
      <c r="B485">
        <v>464</v>
      </c>
      <c r="C485" s="2">
        <v>3</v>
      </c>
      <c r="D485" s="30" t="s">
        <v>613</v>
      </c>
      <c r="E485">
        <v>1</v>
      </c>
      <c r="F485" s="2" t="str">
        <f t="shared" si="117"/>
        <v>4</v>
      </c>
      <c r="G485" t="str">
        <f t="shared" si="117"/>
        <v>T-115218_Standard</v>
      </c>
      <c r="H485">
        <f>X485</f>
        <v>2</v>
      </c>
      <c r="U485" t="s">
        <v>328</v>
      </c>
      <c r="V485" t="s">
        <v>329</v>
      </c>
      <c r="W485" s="30" t="s">
        <v>108</v>
      </c>
      <c r="X485" s="30">
        <v>2</v>
      </c>
      <c r="Y485" s="30" t="s">
        <v>592</v>
      </c>
      <c r="Z485" s="40">
        <v>12</v>
      </c>
      <c r="AA485" s="30" t="s">
        <v>131</v>
      </c>
      <c r="AB485" s="2">
        <f t="shared" si="110"/>
        <v>2</v>
      </c>
      <c r="AC485" s="40">
        <v>230</v>
      </c>
      <c r="AD485" s="40">
        <v>550</v>
      </c>
      <c r="AE485" s="30" t="s">
        <v>128</v>
      </c>
      <c r="AF485" s="8">
        <v>11.916</v>
      </c>
      <c r="AG485" s="8">
        <f t="shared" si="111"/>
        <v>23.832000000000001</v>
      </c>
      <c r="AH485" s="8">
        <f t="shared" si="114"/>
        <v>12.144</v>
      </c>
      <c r="AI485" s="8">
        <f t="shared" si="112"/>
        <v>24.288</v>
      </c>
      <c r="AJ485" s="8">
        <f t="shared" si="113"/>
        <v>1.0191339375629405</v>
      </c>
      <c r="AK485" s="8"/>
    </row>
    <row r="486" spans="1:43" x14ac:dyDescent="0.3">
      <c r="A486">
        <v>356</v>
      </c>
      <c r="B486">
        <v>465</v>
      </c>
      <c r="C486" s="2">
        <v>4</v>
      </c>
      <c r="D486" s="30" t="s">
        <v>894</v>
      </c>
      <c r="E486">
        <v>1</v>
      </c>
      <c r="F486" s="2">
        <v>2</v>
      </c>
      <c r="G486" t="s">
        <v>738</v>
      </c>
      <c r="H486">
        <v>4</v>
      </c>
      <c r="I486" s="2">
        <v>3</v>
      </c>
      <c r="J486" t="str">
        <f>V486</f>
        <v>T-114422_Standard</v>
      </c>
      <c r="K486">
        <v>1</v>
      </c>
      <c r="U486" s="30" t="s">
        <v>743</v>
      </c>
      <c r="V486" s="30" t="s">
        <v>744</v>
      </c>
      <c r="W486" s="30" t="s">
        <v>108</v>
      </c>
      <c r="X486" s="30">
        <v>1</v>
      </c>
      <c r="Y486" s="30" t="s">
        <v>881</v>
      </c>
      <c r="Z486" s="42">
        <v>15</v>
      </c>
      <c r="AA486" s="30" t="s">
        <v>131</v>
      </c>
      <c r="AB486" s="2">
        <f t="shared" si="110"/>
        <v>4</v>
      </c>
      <c r="AC486" s="42">
        <v>100</v>
      </c>
      <c r="AD486" s="42">
        <v>700</v>
      </c>
      <c r="AE486" s="30" t="s">
        <v>128</v>
      </c>
      <c r="AF486" s="8">
        <v>5.4580000000000002</v>
      </c>
      <c r="AG486" s="8">
        <f t="shared" si="111"/>
        <v>21.832000000000001</v>
      </c>
      <c r="AH486" s="8">
        <f t="shared" si="114"/>
        <v>8.4</v>
      </c>
      <c r="AI486" s="8">
        <f t="shared" si="112"/>
        <v>33.6</v>
      </c>
      <c r="AJ486" s="8">
        <f t="shared" si="113"/>
        <v>1.5390252839868084</v>
      </c>
      <c r="AK486" s="8"/>
    </row>
    <row r="487" spans="1:43" x14ac:dyDescent="0.3">
      <c r="A487">
        <v>353</v>
      </c>
      <c r="B487">
        <v>466</v>
      </c>
      <c r="C487" s="2">
        <v>4</v>
      </c>
      <c r="D487" s="30" t="s">
        <v>894</v>
      </c>
      <c r="E487">
        <v>1</v>
      </c>
      <c r="F487" s="2">
        <v>1</v>
      </c>
      <c r="G487" t="s">
        <v>679</v>
      </c>
      <c r="H487">
        <v>1</v>
      </c>
      <c r="I487" s="2">
        <v>4</v>
      </c>
      <c r="J487" t="str">
        <f>V487</f>
        <v>T-114429_Standard</v>
      </c>
      <c r="K487">
        <v>1</v>
      </c>
      <c r="U487" s="30" t="s">
        <v>37</v>
      </c>
      <c r="V487" s="30" t="s">
        <v>737</v>
      </c>
      <c r="W487" s="30" t="s">
        <v>108</v>
      </c>
      <c r="X487" s="30">
        <v>1</v>
      </c>
      <c r="Y487" s="30" t="s">
        <v>878</v>
      </c>
      <c r="Z487" s="42">
        <v>15</v>
      </c>
      <c r="AA487" s="30" t="s">
        <v>131</v>
      </c>
      <c r="AB487" s="2">
        <f t="shared" si="110"/>
        <v>1</v>
      </c>
      <c r="AC487" s="42">
        <v>180</v>
      </c>
      <c r="AD487" s="42">
        <v>400</v>
      </c>
      <c r="AE487" s="30" t="s">
        <v>128</v>
      </c>
      <c r="AF487" s="8">
        <v>6.907</v>
      </c>
      <c r="AG487" s="8">
        <f t="shared" si="111"/>
        <v>6.907</v>
      </c>
      <c r="AH487" s="8">
        <f t="shared" si="114"/>
        <v>8.64</v>
      </c>
      <c r="AI487" s="8">
        <f t="shared" si="112"/>
        <v>8.64</v>
      </c>
      <c r="AJ487" s="8">
        <f t="shared" si="113"/>
        <v>1.2509048791081512</v>
      </c>
      <c r="AK487" s="8"/>
      <c r="AN487" t="s">
        <v>892</v>
      </c>
      <c r="AO487" t="s">
        <v>657</v>
      </c>
      <c r="AQ487" s="30" t="s">
        <v>895</v>
      </c>
    </row>
    <row r="488" spans="1:43" x14ac:dyDescent="0.3">
      <c r="A488">
        <v>354</v>
      </c>
      <c r="B488">
        <v>467</v>
      </c>
      <c r="C488" s="2">
        <v>4</v>
      </c>
      <c r="D488" s="30" t="s">
        <v>894</v>
      </c>
      <c r="E488">
        <v>1</v>
      </c>
      <c r="F488" s="2">
        <v>2</v>
      </c>
      <c r="G488" t="s">
        <v>738</v>
      </c>
      <c r="H488">
        <v>4</v>
      </c>
      <c r="I488" s="2">
        <v>1</v>
      </c>
      <c r="J488" t="str">
        <f>V488</f>
        <v>T-114435_Standard</v>
      </c>
      <c r="K488">
        <v>1</v>
      </c>
      <c r="U488" s="30" t="s">
        <v>739</v>
      </c>
      <c r="V488" s="30" t="s">
        <v>740</v>
      </c>
      <c r="W488" s="30" t="s">
        <v>108</v>
      </c>
      <c r="X488" s="30">
        <v>1</v>
      </c>
      <c r="Y488" s="30" t="s">
        <v>879</v>
      </c>
      <c r="Z488" s="42">
        <v>20</v>
      </c>
      <c r="AA488" s="1" t="s">
        <v>131</v>
      </c>
      <c r="AB488" s="2">
        <f t="shared" si="110"/>
        <v>4</v>
      </c>
      <c r="AC488" s="42">
        <v>180</v>
      </c>
      <c r="AD488" s="42">
        <v>410</v>
      </c>
      <c r="AE488" s="30" t="s">
        <v>128</v>
      </c>
      <c r="AF488" s="8">
        <v>11.16</v>
      </c>
      <c r="AG488" s="8">
        <f t="shared" si="111"/>
        <v>44.64</v>
      </c>
      <c r="AH488" s="8">
        <f t="shared" si="114"/>
        <v>11.808</v>
      </c>
      <c r="AI488" s="8">
        <f t="shared" si="112"/>
        <v>47.231999999999999</v>
      </c>
      <c r="AJ488" s="8">
        <f t="shared" si="113"/>
        <v>1.0580645161290323</v>
      </c>
      <c r="AK488" s="8"/>
      <c r="AN488" t="s">
        <v>892</v>
      </c>
      <c r="AQ488" s="30" t="s">
        <v>892</v>
      </c>
    </row>
    <row r="489" spans="1:43" x14ac:dyDescent="0.3">
      <c r="A489">
        <v>357</v>
      </c>
      <c r="B489">
        <v>468</v>
      </c>
      <c r="C489" s="2">
        <v>4</v>
      </c>
      <c r="D489" s="30" t="s">
        <v>894</v>
      </c>
      <c r="E489">
        <v>1</v>
      </c>
      <c r="F489" s="2">
        <v>2</v>
      </c>
      <c r="G489" t="s">
        <v>738</v>
      </c>
      <c r="H489">
        <v>4</v>
      </c>
      <c r="I489" s="2">
        <v>4</v>
      </c>
      <c r="J489" t="str">
        <f>V489</f>
        <v>T-114424_Standard</v>
      </c>
      <c r="K489">
        <v>4</v>
      </c>
      <c r="U489" s="30" t="s">
        <v>745</v>
      </c>
      <c r="V489" s="30" t="s">
        <v>746</v>
      </c>
      <c r="W489" s="30" t="s">
        <v>108</v>
      </c>
      <c r="X489" s="30">
        <v>4</v>
      </c>
      <c r="Y489" s="30" t="s">
        <v>882</v>
      </c>
      <c r="AA489" s="1" t="s">
        <v>882</v>
      </c>
      <c r="AB489" s="2">
        <f t="shared" si="110"/>
        <v>16</v>
      </c>
      <c r="AD489" s="42">
        <v>160</v>
      </c>
      <c r="AE489" s="30" t="s">
        <v>128</v>
      </c>
      <c r="AF489" s="8">
        <v>0.502</v>
      </c>
      <c r="AG489" s="8">
        <f t="shared" si="111"/>
        <v>8.032</v>
      </c>
      <c r="AH489" s="8">
        <f>3.14*AD489/1000</f>
        <v>0.50240000000000007</v>
      </c>
      <c r="AI489" s="8">
        <f t="shared" si="112"/>
        <v>8.0384000000000011</v>
      </c>
      <c r="AJ489" s="8">
        <f t="shared" si="113"/>
        <v>1.0007968127490041</v>
      </c>
      <c r="AK489" s="8"/>
    </row>
    <row r="490" spans="1:43" x14ac:dyDescent="0.3">
      <c r="B490">
        <v>469</v>
      </c>
      <c r="D490" s="30"/>
      <c r="U490" s="1"/>
      <c r="V490" s="1"/>
      <c r="W490" s="1"/>
      <c r="X490" s="1"/>
      <c r="Y490" s="1"/>
      <c r="AA490" s="1"/>
      <c r="AD490" s="38"/>
      <c r="AE490" s="1"/>
      <c r="AF490" s="8"/>
      <c r="AG490" s="8"/>
      <c r="AH490" s="8"/>
      <c r="AI490" s="8"/>
      <c r="AJ490" s="8"/>
      <c r="AK490" s="8"/>
    </row>
    <row r="491" spans="1:43" x14ac:dyDescent="0.3">
      <c r="B491">
        <v>470</v>
      </c>
      <c r="D491" s="30"/>
      <c r="U491" s="1"/>
      <c r="V491" s="1"/>
      <c r="W491" s="1"/>
      <c r="X491" s="1"/>
      <c r="Y491" s="1"/>
      <c r="AA491" s="1"/>
      <c r="AD491" s="38"/>
      <c r="AE491" s="1"/>
      <c r="AF491" s="8"/>
      <c r="AG491" s="8">
        <f>SUM(AG440:AG490)</f>
        <v>735.10100000000011</v>
      </c>
      <c r="AH491" s="8"/>
      <c r="AI491" s="8">
        <f>SUM(AI440:AI490)</f>
        <v>786.63756799999999</v>
      </c>
      <c r="AJ491" s="8"/>
      <c r="AK491" s="8"/>
    </row>
    <row r="492" spans="1:43" x14ac:dyDescent="0.3">
      <c r="B492">
        <v>471</v>
      </c>
      <c r="D492" s="30"/>
      <c r="U492" s="1"/>
      <c r="V492" s="1"/>
      <c r="W492" s="1"/>
      <c r="X492" s="1"/>
      <c r="Y492" s="1"/>
      <c r="AA492" s="1"/>
      <c r="AD492" s="38"/>
      <c r="AE492" s="1"/>
      <c r="AF492" s="8"/>
      <c r="AG492" s="8"/>
      <c r="AH492" s="8"/>
      <c r="AI492" s="8"/>
      <c r="AJ492" s="8"/>
      <c r="AK492" s="8"/>
    </row>
    <row r="493" spans="1:43" x14ac:dyDescent="0.3">
      <c r="B493">
        <v>472</v>
      </c>
      <c r="D493" s="30"/>
      <c r="U493" s="1"/>
      <c r="V493" s="1"/>
      <c r="W493" s="1"/>
      <c r="X493" s="1"/>
      <c r="Y493" s="1"/>
      <c r="AA493" s="1"/>
      <c r="AD493" s="38"/>
      <c r="AE493" s="1"/>
      <c r="AF493" s="8"/>
      <c r="AG493" s="8"/>
      <c r="AH493" s="8"/>
      <c r="AI493" s="8"/>
      <c r="AJ493" s="8"/>
      <c r="AK493" s="8"/>
    </row>
    <row r="494" spans="1:43" x14ac:dyDescent="0.3">
      <c r="B494">
        <v>473</v>
      </c>
      <c r="D494" s="30"/>
      <c r="U494" s="1"/>
      <c r="V494" s="1"/>
      <c r="W494" s="1"/>
      <c r="X494" s="1"/>
      <c r="Y494" s="1"/>
      <c r="AA494" s="1"/>
      <c r="AD494" s="38"/>
      <c r="AE494" s="1"/>
      <c r="AF494" s="8"/>
      <c r="AG494" s="8"/>
      <c r="AH494" s="8"/>
      <c r="AI494" s="8"/>
      <c r="AJ494" s="8"/>
      <c r="AK494" s="8"/>
    </row>
    <row r="495" spans="1:43" x14ac:dyDescent="0.3">
      <c r="B495">
        <v>474</v>
      </c>
      <c r="D495" s="30"/>
      <c r="U495" s="1"/>
      <c r="V495" s="1"/>
      <c r="W495" s="1"/>
      <c r="X495" s="1"/>
      <c r="Y495" s="1"/>
      <c r="AA495" s="1"/>
      <c r="AD495" s="38"/>
      <c r="AE495" s="1"/>
      <c r="AF495" s="8"/>
      <c r="AG495" s="8"/>
      <c r="AH495" s="8"/>
      <c r="AI495" s="8"/>
      <c r="AJ495" s="8"/>
      <c r="AK495" s="8"/>
    </row>
    <row r="496" spans="1:43" x14ac:dyDescent="0.3">
      <c r="B496">
        <v>475</v>
      </c>
      <c r="D496" s="30"/>
      <c r="U496" s="1"/>
      <c r="V496" s="1"/>
      <c r="W496" s="1"/>
      <c r="X496" s="1"/>
      <c r="Y496" s="1"/>
      <c r="AA496" s="1"/>
      <c r="AD496" s="38"/>
      <c r="AE496" s="1"/>
      <c r="AF496" s="8"/>
      <c r="AG496" s="8"/>
      <c r="AH496" s="8"/>
      <c r="AI496" s="8"/>
      <c r="AJ496" s="8"/>
      <c r="AK496" s="8"/>
    </row>
    <row r="497" spans="1:38" x14ac:dyDescent="0.3">
      <c r="B497">
        <v>476</v>
      </c>
      <c r="D497" s="30"/>
      <c r="U497" s="1"/>
      <c r="V497" s="1"/>
      <c r="W497" s="1"/>
      <c r="X497" s="1"/>
      <c r="Y497" s="1"/>
      <c r="AA497" s="1"/>
      <c r="AD497" s="38"/>
      <c r="AE497" s="1"/>
      <c r="AF497" s="8"/>
      <c r="AG497" s="8"/>
      <c r="AH497" s="8"/>
      <c r="AI497" s="8"/>
      <c r="AJ497" s="8"/>
      <c r="AK497" s="8"/>
    </row>
    <row r="498" spans="1:38" x14ac:dyDescent="0.3">
      <c r="A498">
        <v>525</v>
      </c>
      <c r="B498">
        <v>477</v>
      </c>
      <c r="C498" s="2">
        <v>5</v>
      </c>
      <c r="D498" s="30" t="s">
        <v>1040</v>
      </c>
      <c r="E498">
        <v>1</v>
      </c>
      <c r="F498" s="2">
        <v>1</v>
      </c>
      <c r="G498" t="s">
        <v>901</v>
      </c>
      <c r="H498">
        <v>3</v>
      </c>
      <c r="I498" s="2">
        <v>3</v>
      </c>
      <c r="J498" t="s">
        <v>982</v>
      </c>
      <c r="K498">
        <v>4</v>
      </c>
      <c r="L498" s="2">
        <v>6</v>
      </c>
      <c r="M498" t="str">
        <f>V498</f>
        <v>6-kt Gew-Kappe EN 10241_1" H=22 SW36</v>
      </c>
      <c r="N498">
        <f>X498</f>
        <v>1</v>
      </c>
      <c r="U498" t="s">
        <v>26</v>
      </c>
      <c r="V498" t="s">
        <v>1024</v>
      </c>
      <c r="W498" t="s">
        <v>108</v>
      </c>
      <c r="X498">
        <v>1</v>
      </c>
      <c r="AA498" s="1" t="s">
        <v>1041</v>
      </c>
      <c r="AB498" s="2">
        <f t="shared" ref="AB498:AB506" si="118">PRODUCT(E498,H498,K498,N498,Q498)</f>
        <v>12</v>
      </c>
      <c r="AE498" t="s">
        <v>128</v>
      </c>
      <c r="AF498" s="8">
        <v>0.11</v>
      </c>
      <c r="AG498" s="8">
        <f t="shared" ref="AG498:AG506" si="119">AF498*AB498</f>
        <v>1.32</v>
      </c>
      <c r="AH498" s="8">
        <f t="shared" ref="AH498:AH506" si="120">AF498</f>
        <v>0.11</v>
      </c>
      <c r="AI498" s="8">
        <f t="shared" ref="AI498:AI506" si="121">AH498*AB498</f>
        <v>1.32</v>
      </c>
      <c r="AJ498" s="8">
        <f t="shared" ref="AJ498:AJ506" si="122">AI498/AG498</f>
        <v>1</v>
      </c>
      <c r="AK498" s="8" t="s">
        <v>657</v>
      </c>
    </row>
    <row r="499" spans="1:38" x14ac:dyDescent="0.3">
      <c r="A499">
        <v>526</v>
      </c>
      <c r="B499">
        <v>478</v>
      </c>
      <c r="C499" s="2">
        <v>5</v>
      </c>
      <c r="D499" s="30" t="s">
        <v>1040</v>
      </c>
      <c r="E499">
        <v>1</v>
      </c>
      <c r="F499" s="2">
        <v>1</v>
      </c>
      <c r="G499" t="s">
        <v>901</v>
      </c>
      <c r="H499">
        <v>3</v>
      </c>
      <c r="I499" s="2">
        <v>3</v>
      </c>
      <c r="J499" t="s">
        <v>982</v>
      </c>
      <c r="K499">
        <v>4</v>
      </c>
      <c r="L499" s="2">
        <v>7</v>
      </c>
      <c r="M499" t="str">
        <f>V499</f>
        <v>6-kt Gew-Kappe EN 10241_3-4" H=20 SW30</v>
      </c>
      <c r="N499">
        <f>X499</f>
        <v>1</v>
      </c>
      <c r="U499" t="s">
        <v>27</v>
      </c>
      <c r="V499" t="s">
        <v>1025</v>
      </c>
      <c r="W499" t="s">
        <v>108</v>
      </c>
      <c r="X499">
        <v>1</v>
      </c>
      <c r="AA499" s="1" t="s">
        <v>1042</v>
      </c>
      <c r="AB499" s="2">
        <f t="shared" si="118"/>
        <v>12</v>
      </c>
      <c r="AE499" t="s">
        <v>128</v>
      </c>
      <c r="AF499" s="8">
        <v>7.2999999999999995E-2</v>
      </c>
      <c r="AG499" s="8">
        <f t="shared" si="119"/>
        <v>0.87599999999999989</v>
      </c>
      <c r="AH499" s="8">
        <f t="shared" si="120"/>
        <v>7.2999999999999995E-2</v>
      </c>
      <c r="AI499" s="8">
        <f t="shared" si="121"/>
        <v>0.87599999999999989</v>
      </c>
      <c r="AJ499" s="8">
        <f t="shared" si="122"/>
        <v>1</v>
      </c>
      <c r="AK499" s="8" t="s">
        <v>657</v>
      </c>
    </row>
    <row r="500" spans="1:38" x14ac:dyDescent="0.3">
      <c r="A500">
        <v>536</v>
      </c>
      <c r="B500">
        <v>479</v>
      </c>
      <c r="C500" s="2">
        <v>5</v>
      </c>
      <c r="D500" s="30" t="s">
        <v>1040</v>
      </c>
      <c r="E500">
        <v>1</v>
      </c>
      <c r="F500" s="2">
        <v>10</v>
      </c>
      <c r="G500" t="str">
        <f>V500</f>
        <v>Washer thick DIN7349 Stahl-tzn_M16</v>
      </c>
      <c r="H500">
        <f>X500</f>
        <v>24</v>
      </c>
      <c r="U500" t="s">
        <v>372</v>
      </c>
      <c r="V500" t="s">
        <v>1037</v>
      </c>
      <c r="W500" t="s">
        <v>108</v>
      </c>
      <c r="X500">
        <v>24</v>
      </c>
      <c r="AA500" s="17" t="s">
        <v>1048</v>
      </c>
      <c r="AB500" s="2">
        <f t="shared" si="118"/>
        <v>24</v>
      </c>
      <c r="AE500" s="49" t="s">
        <v>1052</v>
      </c>
      <c r="AF500" s="8">
        <v>4.9000000000000002E-2</v>
      </c>
      <c r="AG500" s="8">
        <f t="shared" si="119"/>
        <v>1.1760000000000002</v>
      </c>
      <c r="AH500" s="8">
        <f t="shared" si="120"/>
        <v>4.9000000000000002E-2</v>
      </c>
      <c r="AI500" s="8">
        <f t="shared" si="121"/>
        <v>1.1760000000000002</v>
      </c>
      <c r="AJ500" s="8">
        <f t="shared" si="122"/>
        <v>1</v>
      </c>
      <c r="AK500" s="8" t="s">
        <v>657</v>
      </c>
    </row>
    <row r="501" spans="1:38" x14ac:dyDescent="0.3">
      <c r="A501">
        <v>255</v>
      </c>
      <c r="B501">
        <v>480</v>
      </c>
      <c r="C501" s="2">
        <v>3</v>
      </c>
      <c r="D501" s="30" t="s">
        <v>613</v>
      </c>
      <c r="E501">
        <v>1</v>
      </c>
      <c r="F501" s="2" t="s">
        <v>460</v>
      </c>
      <c r="G501" t="s">
        <v>461</v>
      </c>
      <c r="H501">
        <v>3</v>
      </c>
      <c r="I501" s="2">
        <v>2</v>
      </c>
      <c r="J501" t="str">
        <f>V501</f>
        <v>T-114518_Standard</v>
      </c>
      <c r="K501">
        <f>X501</f>
        <v>1</v>
      </c>
      <c r="U501" t="s">
        <v>503</v>
      </c>
      <c r="V501" t="s">
        <v>504</v>
      </c>
      <c r="W501" s="30" t="s">
        <v>108</v>
      </c>
      <c r="X501" s="30">
        <v>1</v>
      </c>
      <c r="Y501" s="30" t="s">
        <v>610</v>
      </c>
      <c r="AA501" s="12" t="str">
        <f>Y501</f>
        <v>PLETENA BRTVA 20X20</v>
      </c>
      <c r="AB501" s="2">
        <f t="shared" si="118"/>
        <v>3</v>
      </c>
      <c r="AD501" s="40">
        <v>3464</v>
      </c>
      <c r="AE501" s="34"/>
      <c r="AF501" s="8">
        <v>10.144</v>
      </c>
      <c r="AG501" s="8">
        <f t="shared" si="119"/>
        <v>30.432000000000002</v>
      </c>
      <c r="AH501" s="8">
        <f t="shared" si="120"/>
        <v>10.144</v>
      </c>
      <c r="AI501" s="8">
        <f t="shared" si="121"/>
        <v>30.432000000000002</v>
      </c>
      <c r="AJ501" s="8">
        <f t="shared" si="122"/>
        <v>1</v>
      </c>
      <c r="AK501" s="8" t="s">
        <v>657</v>
      </c>
    </row>
    <row r="502" spans="1:38" x14ac:dyDescent="0.3">
      <c r="A502">
        <v>294</v>
      </c>
      <c r="B502">
        <v>481</v>
      </c>
      <c r="C502" s="2">
        <v>3</v>
      </c>
      <c r="D502" s="30" t="s">
        <v>613</v>
      </c>
      <c r="E502">
        <v>1</v>
      </c>
      <c r="F502" s="2" t="s">
        <v>547</v>
      </c>
      <c r="G502" t="s">
        <v>548</v>
      </c>
      <c r="H502">
        <v>1</v>
      </c>
      <c r="I502" s="2">
        <v>2</v>
      </c>
      <c r="J502" t="str">
        <f>V502</f>
        <v>T-114518_Standard</v>
      </c>
      <c r="K502">
        <f>X502</f>
        <v>1</v>
      </c>
      <c r="U502" t="s">
        <v>571</v>
      </c>
      <c r="V502" t="s">
        <v>504</v>
      </c>
      <c r="W502" s="30" t="s">
        <v>108</v>
      </c>
      <c r="X502" s="30">
        <v>1</v>
      </c>
      <c r="Y502" s="30" t="s">
        <v>610</v>
      </c>
      <c r="AA502" t="str">
        <f>Y502</f>
        <v>PLETENA BRTVA 20X20</v>
      </c>
      <c r="AB502" s="2">
        <f t="shared" si="118"/>
        <v>1</v>
      </c>
      <c r="AD502" s="40">
        <v>3464</v>
      </c>
      <c r="AE502" s="34"/>
      <c r="AF502" s="8">
        <v>10.144</v>
      </c>
      <c r="AG502" s="8">
        <f t="shared" si="119"/>
        <v>10.144</v>
      </c>
      <c r="AH502" s="8">
        <f t="shared" si="120"/>
        <v>10.144</v>
      </c>
      <c r="AI502" s="8">
        <f t="shared" si="121"/>
        <v>10.144</v>
      </c>
      <c r="AJ502" s="8">
        <f t="shared" si="122"/>
        <v>1</v>
      </c>
      <c r="AK502" s="8" t="s">
        <v>657</v>
      </c>
    </row>
    <row r="503" spans="1:38" x14ac:dyDescent="0.3">
      <c r="A503">
        <v>426</v>
      </c>
      <c r="B503">
        <v>482</v>
      </c>
      <c r="C503" s="2">
        <v>4</v>
      </c>
      <c r="D503" s="30" t="s">
        <v>894</v>
      </c>
      <c r="E503">
        <v>1</v>
      </c>
      <c r="F503" s="2">
        <v>3</v>
      </c>
      <c r="G503" t="s">
        <v>747</v>
      </c>
      <c r="H503">
        <v>3</v>
      </c>
      <c r="I503" s="2">
        <v>2</v>
      </c>
      <c r="J503" t="s">
        <v>461</v>
      </c>
      <c r="K503">
        <v>1</v>
      </c>
      <c r="L503" s="2">
        <v>2</v>
      </c>
      <c r="M503" t="str">
        <f>V503</f>
        <v>T-114518_Standard</v>
      </c>
      <c r="N503">
        <f>X503</f>
        <v>1</v>
      </c>
      <c r="U503" s="30" t="s">
        <v>857</v>
      </c>
      <c r="V503" s="30" t="s">
        <v>504</v>
      </c>
      <c r="W503" s="30" t="s">
        <v>108</v>
      </c>
      <c r="X503" s="30">
        <v>1</v>
      </c>
      <c r="AA503" s="17" t="s">
        <v>610</v>
      </c>
      <c r="AB503" s="2">
        <f t="shared" si="118"/>
        <v>3</v>
      </c>
      <c r="AD503" s="40">
        <v>3464</v>
      </c>
      <c r="AF503" s="8">
        <v>10.144</v>
      </c>
      <c r="AG503" s="8">
        <f t="shared" si="119"/>
        <v>30.432000000000002</v>
      </c>
      <c r="AH503" s="8">
        <f t="shared" si="120"/>
        <v>10.144</v>
      </c>
      <c r="AI503" s="8">
        <f t="shared" si="121"/>
        <v>30.432000000000002</v>
      </c>
      <c r="AJ503" s="8">
        <f t="shared" si="122"/>
        <v>1</v>
      </c>
      <c r="AK503" s="8" t="s">
        <v>657</v>
      </c>
    </row>
    <row r="504" spans="1:38" x14ac:dyDescent="0.3">
      <c r="A504">
        <v>489</v>
      </c>
      <c r="B504">
        <v>483</v>
      </c>
      <c r="C504" s="2">
        <v>5</v>
      </c>
      <c r="D504" s="30" t="s">
        <v>1040</v>
      </c>
      <c r="E504">
        <v>1</v>
      </c>
      <c r="F504" s="2">
        <v>1</v>
      </c>
      <c r="G504" t="s">
        <v>901</v>
      </c>
      <c r="H504">
        <v>3</v>
      </c>
      <c r="I504" s="2">
        <v>2</v>
      </c>
      <c r="J504" t="s">
        <v>461</v>
      </c>
      <c r="K504">
        <v>1</v>
      </c>
      <c r="L504" s="2">
        <v>2</v>
      </c>
      <c r="M504" t="str">
        <f>V504</f>
        <v>T-114518_Standard</v>
      </c>
      <c r="N504">
        <f>X504</f>
        <v>1</v>
      </c>
      <c r="U504" t="s">
        <v>6</v>
      </c>
      <c r="V504" t="s">
        <v>504</v>
      </c>
      <c r="W504" t="s">
        <v>108</v>
      </c>
      <c r="X504">
        <v>1</v>
      </c>
      <c r="AA504" s="17" t="s">
        <v>610</v>
      </c>
      <c r="AB504" s="2">
        <f t="shared" si="118"/>
        <v>3</v>
      </c>
      <c r="AD504" s="40">
        <v>3464</v>
      </c>
      <c r="AF504" s="8">
        <v>10.144</v>
      </c>
      <c r="AG504" s="8">
        <f t="shared" si="119"/>
        <v>30.432000000000002</v>
      </c>
      <c r="AH504" s="8">
        <f t="shared" si="120"/>
        <v>10.144</v>
      </c>
      <c r="AI504" s="8">
        <f t="shared" si="121"/>
        <v>30.432000000000002</v>
      </c>
      <c r="AJ504" s="8">
        <f t="shared" si="122"/>
        <v>1</v>
      </c>
      <c r="AK504" s="8" t="s">
        <v>657</v>
      </c>
    </row>
    <row r="505" spans="1:38" x14ac:dyDescent="0.3">
      <c r="A505">
        <v>269</v>
      </c>
      <c r="B505">
        <v>484</v>
      </c>
      <c r="C505" s="2">
        <v>3</v>
      </c>
      <c r="D505" s="30" t="s">
        <v>613</v>
      </c>
      <c r="E505">
        <v>1</v>
      </c>
      <c r="F505" s="2" t="s">
        <v>460</v>
      </c>
      <c r="G505" t="s">
        <v>461</v>
      </c>
      <c r="H505">
        <v>3</v>
      </c>
      <c r="I505" s="2">
        <v>6</v>
      </c>
      <c r="J505" t="s">
        <v>529</v>
      </c>
      <c r="K505">
        <v>1</v>
      </c>
      <c r="L505" s="2">
        <v>2</v>
      </c>
      <c r="M505" t="str">
        <f>V505</f>
        <v>XS0L85 HT_Rigth</v>
      </c>
      <c r="N505">
        <f>X505</f>
        <v>1</v>
      </c>
      <c r="U505" t="s">
        <v>535</v>
      </c>
      <c r="V505" t="s">
        <v>536</v>
      </c>
      <c r="W505" s="30" t="s">
        <v>108</v>
      </c>
      <c r="X505" s="30">
        <v>1</v>
      </c>
      <c r="Y505" s="30" t="s">
        <v>673</v>
      </c>
      <c r="AA505" s="12" t="str">
        <f>Y505</f>
        <v>XS0L85 HT</v>
      </c>
      <c r="AB505" s="2">
        <f t="shared" si="118"/>
        <v>3</v>
      </c>
      <c r="AE505" s="34"/>
      <c r="AF505" s="8">
        <v>2.3740000000000001</v>
      </c>
      <c r="AG505" s="8">
        <f t="shared" si="119"/>
        <v>7.1219999999999999</v>
      </c>
      <c r="AH505" s="8">
        <f t="shared" si="120"/>
        <v>2.3740000000000001</v>
      </c>
      <c r="AI505" s="8">
        <f t="shared" si="121"/>
        <v>7.1219999999999999</v>
      </c>
      <c r="AJ505" s="8">
        <f t="shared" si="122"/>
        <v>1</v>
      </c>
      <c r="AK505" s="8" t="s">
        <v>657</v>
      </c>
    </row>
    <row r="506" spans="1:38" x14ac:dyDescent="0.3">
      <c r="A506">
        <v>308</v>
      </c>
      <c r="B506">
        <v>485</v>
      </c>
      <c r="C506" s="2">
        <v>3</v>
      </c>
      <c r="D506" s="30" t="s">
        <v>613</v>
      </c>
      <c r="E506">
        <v>1</v>
      </c>
      <c r="F506" s="2" t="s">
        <v>547</v>
      </c>
      <c r="G506" t="s">
        <v>548</v>
      </c>
      <c r="H506">
        <v>1</v>
      </c>
      <c r="I506" s="2">
        <v>6</v>
      </c>
      <c r="J506" t="s">
        <v>529</v>
      </c>
      <c r="K506">
        <v>1</v>
      </c>
      <c r="L506" s="2">
        <v>2</v>
      </c>
      <c r="M506" t="str">
        <f>V506</f>
        <v>XS0L85 HT_Rigth</v>
      </c>
      <c r="N506">
        <f>X506</f>
        <v>1</v>
      </c>
      <c r="U506" t="s">
        <v>586</v>
      </c>
      <c r="V506" t="s">
        <v>536</v>
      </c>
      <c r="W506" s="30" t="s">
        <v>108</v>
      </c>
      <c r="X506" s="30">
        <v>1</v>
      </c>
      <c r="Y506" s="30" t="s">
        <v>673</v>
      </c>
      <c r="AA506" t="str">
        <f>Y506</f>
        <v>XS0L85 HT</v>
      </c>
      <c r="AB506" s="2">
        <f t="shared" si="118"/>
        <v>1</v>
      </c>
      <c r="AE506" s="34"/>
      <c r="AF506" s="8">
        <v>2.3740000000000001</v>
      </c>
      <c r="AG506" s="8">
        <f t="shared" si="119"/>
        <v>2.3740000000000001</v>
      </c>
      <c r="AH506" s="8">
        <f t="shared" si="120"/>
        <v>2.3740000000000001</v>
      </c>
      <c r="AI506" s="8">
        <f t="shared" si="121"/>
        <v>2.3740000000000001</v>
      </c>
      <c r="AJ506" s="8">
        <f t="shared" si="122"/>
        <v>1</v>
      </c>
      <c r="AK506" s="8" t="s">
        <v>657</v>
      </c>
    </row>
    <row r="507" spans="1:38" x14ac:dyDescent="0.3">
      <c r="B507">
        <v>486</v>
      </c>
    </row>
    <row r="508" spans="1:38" x14ac:dyDescent="0.3">
      <c r="B508">
        <v>487</v>
      </c>
    </row>
    <row r="509" spans="1:38" x14ac:dyDescent="0.3">
      <c r="B509">
        <v>488</v>
      </c>
    </row>
    <row r="510" spans="1:38" x14ac:dyDescent="0.3">
      <c r="A510">
        <v>531</v>
      </c>
      <c r="B510">
        <v>489</v>
      </c>
      <c r="C510" s="2">
        <v>5</v>
      </c>
      <c r="D510" s="30" t="s">
        <v>1040</v>
      </c>
      <c r="E510">
        <v>1</v>
      </c>
      <c r="F510" s="2">
        <v>5</v>
      </c>
      <c r="G510" t="str">
        <f t="shared" ref="G510:G515" si="123">V510</f>
        <v>Washer ISO7089 Stahl 200HV-tZn_M16</v>
      </c>
      <c r="H510">
        <f t="shared" ref="H510:H515" si="124">X510</f>
        <v>24</v>
      </c>
      <c r="U510" s="12" t="s">
        <v>330</v>
      </c>
      <c r="V510" s="12" t="s">
        <v>1030</v>
      </c>
      <c r="W510" s="12" t="s">
        <v>108</v>
      </c>
      <c r="X510" s="12">
        <v>24</v>
      </c>
      <c r="Y510" s="12"/>
      <c r="Z510" s="37"/>
      <c r="AA510" s="17" t="s">
        <v>1047</v>
      </c>
      <c r="AB510" s="2">
        <f t="shared" ref="AB510:AB573" si="125">PRODUCT(E510,H510,K510,N510,Q510)</f>
        <v>24</v>
      </c>
      <c r="AC510" s="37"/>
      <c r="AD510" s="37"/>
      <c r="AE510" s="50" t="s">
        <v>1050</v>
      </c>
      <c r="AF510" s="8">
        <v>1.2E-2</v>
      </c>
      <c r="AG510" s="8">
        <f t="shared" ref="AG510:AG573" si="126">AF510*AB510</f>
        <v>0.28800000000000003</v>
      </c>
      <c r="AH510" s="8">
        <f t="shared" ref="AH510:AH573" si="127">AF510</f>
        <v>1.2E-2</v>
      </c>
      <c r="AI510" s="8">
        <f t="shared" ref="AI510:AI573" si="128">AH510*AB510</f>
        <v>0.28800000000000003</v>
      </c>
      <c r="AJ510" s="8">
        <f t="shared" ref="AJ510:AJ573" si="129">AI510/AG510</f>
        <v>1</v>
      </c>
      <c r="AK510" s="8" t="s">
        <v>657</v>
      </c>
    </row>
    <row r="511" spans="1:38" x14ac:dyDescent="0.3">
      <c r="A511">
        <v>532</v>
      </c>
      <c r="B511">
        <v>490</v>
      </c>
      <c r="C511" s="2">
        <v>5</v>
      </c>
      <c r="D511" s="30" t="s">
        <v>1040</v>
      </c>
      <c r="E511">
        <v>1</v>
      </c>
      <c r="F511" s="2">
        <v>6</v>
      </c>
      <c r="G511" t="str">
        <f t="shared" si="123"/>
        <v>Hex nuts ISO4032 8-tZn_M16</v>
      </c>
      <c r="H511">
        <f t="shared" si="124"/>
        <v>60</v>
      </c>
      <c r="U511" s="12" t="s">
        <v>340</v>
      </c>
      <c r="V511" s="12" t="s">
        <v>1031</v>
      </c>
      <c r="W511" s="12" t="s">
        <v>108</v>
      </c>
      <c r="X511" s="12">
        <v>60</v>
      </c>
      <c r="Y511" s="12"/>
      <c r="Z511" s="37"/>
      <c r="AA511" s="17" t="s">
        <v>136</v>
      </c>
      <c r="AB511" s="2">
        <f t="shared" si="125"/>
        <v>60</v>
      </c>
      <c r="AC511" s="37"/>
      <c r="AD511" s="37"/>
      <c r="AE511" s="50" t="s">
        <v>1051</v>
      </c>
      <c r="AF511" s="8">
        <v>3.5999999999999997E-2</v>
      </c>
      <c r="AG511" s="8">
        <f t="shared" si="126"/>
        <v>2.1599999999999997</v>
      </c>
      <c r="AH511" s="8">
        <f t="shared" si="127"/>
        <v>3.5999999999999997E-2</v>
      </c>
      <c r="AI511" s="8">
        <f t="shared" si="128"/>
        <v>2.1599999999999997</v>
      </c>
      <c r="AJ511" s="8">
        <f t="shared" si="129"/>
        <v>1</v>
      </c>
      <c r="AK511" s="8" t="s">
        <v>657</v>
      </c>
      <c r="AL511" s="12"/>
    </row>
    <row r="512" spans="1:38" x14ac:dyDescent="0.3">
      <c r="A512">
        <v>530</v>
      </c>
      <c r="B512">
        <v>491</v>
      </c>
      <c r="C512" s="2">
        <v>5</v>
      </c>
      <c r="D512" s="30" t="s">
        <v>1040</v>
      </c>
      <c r="E512">
        <v>1</v>
      </c>
      <c r="F512" s="2">
        <v>4</v>
      </c>
      <c r="G512" t="str">
        <f t="shared" si="123"/>
        <v>M16 ISO4017 FT 8.8-tzn_L=45</v>
      </c>
      <c r="H512">
        <f t="shared" si="124"/>
        <v>48</v>
      </c>
      <c r="U512" s="12" t="s">
        <v>328</v>
      </c>
      <c r="V512" s="12" t="s">
        <v>1029</v>
      </c>
      <c r="W512" s="12" t="s">
        <v>108</v>
      </c>
      <c r="X512" s="12">
        <v>48</v>
      </c>
      <c r="AA512" s="17" t="s">
        <v>1046</v>
      </c>
      <c r="AB512" s="2">
        <f t="shared" si="125"/>
        <v>48</v>
      </c>
      <c r="AE512" s="49" t="s">
        <v>1049</v>
      </c>
      <c r="AF512" s="8">
        <v>0.112</v>
      </c>
      <c r="AG512" s="8">
        <f t="shared" si="126"/>
        <v>5.3760000000000003</v>
      </c>
      <c r="AH512" s="8">
        <f t="shared" si="127"/>
        <v>0.112</v>
      </c>
      <c r="AI512" s="8">
        <f t="shared" si="128"/>
        <v>5.3760000000000003</v>
      </c>
      <c r="AJ512" s="8">
        <f t="shared" si="129"/>
        <v>1</v>
      </c>
      <c r="AK512" s="8" t="s">
        <v>657</v>
      </c>
    </row>
    <row r="513" spans="1:43" x14ac:dyDescent="0.3">
      <c r="A513">
        <v>535</v>
      </c>
      <c r="B513">
        <v>492</v>
      </c>
      <c r="C513" s="2">
        <v>5</v>
      </c>
      <c r="D513" s="30" t="s">
        <v>1040</v>
      </c>
      <c r="E513">
        <v>1</v>
      </c>
      <c r="F513" s="2">
        <v>9</v>
      </c>
      <c r="G513" t="str">
        <f t="shared" si="123"/>
        <v>M16 ISO4017 FT 8.8-tzn_L=90</v>
      </c>
      <c r="H513">
        <f t="shared" si="124"/>
        <v>12</v>
      </c>
      <c r="U513" s="12" t="s">
        <v>364</v>
      </c>
      <c r="V513" s="12" t="s">
        <v>1036</v>
      </c>
      <c r="W513" s="12" t="s">
        <v>108</v>
      </c>
      <c r="X513" s="12">
        <v>12</v>
      </c>
      <c r="AA513" s="17" t="s">
        <v>667</v>
      </c>
      <c r="AB513" s="2">
        <f t="shared" si="125"/>
        <v>12</v>
      </c>
      <c r="AE513" s="49" t="s">
        <v>1049</v>
      </c>
      <c r="AF513" s="8">
        <v>0.185</v>
      </c>
      <c r="AG513" s="8">
        <f t="shared" si="126"/>
        <v>2.2199999999999998</v>
      </c>
      <c r="AH513" s="8">
        <f t="shared" si="127"/>
        <v>0.185</v>
      </c>
      <c r="AI513" s="8">
        <f t="shared" si="128"/>
        <v>2.2199999999999998</v>
      </c>
      <c r="AJ513" s="8">
        <f t="shared" si="129"/>
        <v>1</v>
      </c>
      <c r="AK513" s="8" t="s">
        <v>657</v>
      </c>
    </row>
    <row r="514" spans="1:43" x14ac:dyDescent="0.3">
      <c r="A514">
        <v>54</v>
      </c>
      <c r="B514">
        <v>493</v>
      </c>
      <c r="C514" s="2">
        <v>1</v>
      </c>
      <c r="D514" t="s">
        <v>113</v>
      </c>
      <c r="E514">
        <v>1</v>
      </c>
      <c r="F514" s="2">
        <v>7</v>
      </c>
      <c r="G514" t="str">
        <f t="shared" si="123"/>
        <v>Hex nuts ISO4032 A2-70_M16</v>
      </c>
      <c r="H514">
        <f t="shared" si="124"/>
        <v>40</v>
      </c>
      <c r="U514" s="1" t="s">
        <v>59</v>
      </c>
      <c r="V514" s="1" t="s">
        <v>107</v>
      </c>
      <c r="W514" s="1" t="s">
        <v>108</v>
      </c>
      <c r="X514" s="1">
        <v>40</v>
      </c>
      <c r="Y514" s="30"/>
      <c r="Z514" s="42"/>
      <c r="AA514" s="1" t="s">
        <v>136</v>
      </c>
      <c r="AB514" s="2">
        <f t="shared" si="125"/>
        <v>40</v>
      </c>
      <c r="AC514" s="42"/>
      <c r="AD514" s="42"/>
      <c r="AE514" s="30" t="s">
        <v>134</v>
      </c>
      <c r="AF514" s="8">
        <v>3.5999999999999997E-2</v>
      </c>
      <c r="AG514" s="8">
        <f t="shared" si="126"/>
        <v>1.44</v>
      </c>
      <c r="AH514" s="8">
        <f t="shared" si="127"/>
        <v>3.5999999999999997E-2</v>
      </c>
      <c r="AI514" s="8">
        <f t="shared" si="128"/>
        <v>1.44</v>
      </c>
      <c r="AJ514" s="8">
        <f t="shared" si="129"/>
        <v>1</v>
      </c>
      <c r="AK514" s="8" t="s">
        <v>657</v>
      </c>
      <c r="AL514" s="12"/>
    </row>
    <row r="515" spans="1:43" x14ac:dyDescent="0.3">
      <c r="A515">
        <v>161</v>
      </c>
      <c r="B515">
        <v>494</v>
      </c>
      <c r="C515" s="2">
        <v>2</v>
      </c>
      <c r="D515" s="30" t="s">
        <v>320</v>
      </c>
      <c r="E515">
        <v>1</v>
      </c>
      <c r="F515" s="2">
        <v>14</v>
      </c>
      <c r="G515" t="str">
        <f t="shared" si="123"/>
        <v>6kt-Mu Typ 1-ISO 4032-Edelstahl A2-70-blank_ISO - 4032 - M16 - D - C</v>
      </c>
      <c r="H515">
        <f t="shared" si="124"/>
        <v>76</v>
      </c>
      <c r="L515"/>
      <c r="U515" s="1" t="s">
        <v>314</v>
      </c>
      <c r="V515" s="1" t="s">
        <v>315</v>
      </c>
      <c r="W515" s="1" t="s">
        <v>108</v>
      </c>
      <c r="X515" s="1">
        <v>76</v>
      </c>
      <c r="Y515" s="30"/>
      <c r="AA515" s="1" t="s">
        <v>136</v>
      </c>
      <c r="AB515" s="2">
        <f t="shared" si="125"/>
        <v>76</v>
      </c>
      <c r="AE515" s="30" t="s">
        <v>134</v>
      </c>
      <c r="AF515" s="8">
        <v>0.04</v>
      </c>
      <c r="AG515" s="8">
        <f t="shared" si="126"/>
        <v>3.04</v>
      </c>
      <c r="AH515" s="8">
        <f t="shared" si="127"/>
        <v>0.04</v>
      </c>
      <c r="AI515" s="8">
        <f t="shared" si="128"/>
        <v>3.04</v>
      </c>
      <c r="AJ515" s="8">
        <f t="shared" si="129"/>
        <v>1</v>
      </c>
      <c r="AK515" s="8" t="s">
        <v>657</v>
      </c>
      <c r="AL515" s="12"/>
      <c r="AQ515" s="12"/>
    </row>
    <row r="516" spans="1:43" x14ac:dyDescent="0.3">
      <c r="A516">
        <v>406</v>
      </c>
      <c r="B516">
        <v>495</v>
      </c>
      <c r="C516" s="2">
        <v>4</v>
      </c>
      <c r="D516" s="30" t="s">
        <v>894</v>
      </c>
      <c r="E516">
        <v>1</v>
      </c>
      <c r="F516" s="2">
        <v>3</v>
      </c>
      <c r="G516" t="s">
        <v>747</v>
      </c>
      <c r="H516">
        <v>3</v>
      </c>
      <c r="I516" s="2">
        <v>1</v>
      </c>
      <c r="J516" t="s">
        <v>748</v>
      </c>
      <c r="K516">
        <v>1</v>
      </c>
      <c r="L516" s="2">
        <v>14</v>
      </c>
      <c r="M516" t="str">
        <f>V516</f>
        <v>6kt-Mu Typ 1-ISO 4032-Edelstahl A2-70-blank_ISO - 4032 - M16 - D - C</v>
      </c>
      <c r="N516">
        <f>X516</f>
        <v>40</v>
      </c>
      <c r="U516" s="1" t="s">
        <v>837</v>
      </c>
      <c r="V516" s="1" t="s">
        <v>315</v>
      </c>
      <c r="W516" s="1" t="s">
        <v>108</v>
      </c>
      <c r="X516" s="1">
        <v>40</v>
      </c>
      <c r="Y516" s="30" t="s">
        <v>136</v>
      </c>
      <c r="AA516" s="17" t="s">
        <v>136</v>
      </c>
      <c r="AB516" s="2">
        <f t="shared" si="125"/>
        <v>120</v>
      </c>
      <c r="AE516" s="30" t="s">
        <v>134</v>
      </c>
      <c r="AF516" s="8">
        <v>0.04</v>
      </c>
      <c r="AG516" s="8">
        <f t="shared" si="126"/>
        <v>4.8</v>
      </c>
      <c r="AH516" s="8">
        <f t="shared" si="127"/>
        <v>0.04</v>
      </c>
      <c r="AI516" s="8">
        <f t="shared" si="128"/>
        <v>4.8</v>
      </c>
      <c r="AJ516" s="8">
        <f t="shared" si="129"/>
        <v>1</v>
      </c>
      <c r="AK516" s="8" t="s">
        <v>657</v>
      </c>
      <c r="AQ516" s="12"/>
    </row>
    <row r="517" spans="1:43" x14ac:dyDescent="0.3">
      <c r="A517">
        <v>53</v>
      </c>
      <c r="B517">
        <v>496</v>
      </c>
      <c r="C517" s="2">
        <v>1</v>
      </c>
      <c r="D517" t="s">
        <v>113</v>
      </c>
      <c r="E517">
        <v>1</v>
      </c>
      <c r="F517" s="2">
        <v>6</v>
      </c>
      <c r="G517" t="str">
        <f>V517</f>
        <v>M16 ISO4017 FT A2-70_L=40</v>
      </c>
      <c r="H517">
        <f>X517</f>
        <v>40</v>
      </c>
      <c r="U517" s="1" t="s">
        <v>58</v>
      </c>
      <c r="V517" s="1" t="s">
        <v>106</v>
      </c>
      <c r="W517" s="1" t="s">
        <v>108</v>
      </c>
      <c r="X517" s="1">
        <v>40</v>
      </c>
      <c r="Y517" s="30"/>
      <c r="Z517" s="42"/>
      <c r="AA517" s="1" t="s">
        <v>135</v>
      </c>
      <c r="AB517" s="2">
        <f t="shared" si="125"/>
        <v>40</v>
      </c>
      <c r="AC517" s="42"/>
      <c r="AD517" s="42"/>
      <c r="AE517" s="30" t="s">
        <v>134</v>
      </c>
      <c r="AF517" s="8">
        <v>0.104</v>
      </c>
      <c r="AG517" s="8">
        <f t="shared" si="126"/>
        <v>4.16</v>
      </c>
      <c r="AH517" s="8">
        <f t="shared" si="127"/>
        <v>0.104</v>
      </c>
      <c r="AI517" s="8">
        <f t="shared" si="128"/>
        <v>4.16</v>
      </c>
      <c r="AJ517" s="8">
        <f t="shared" si="129"/>
        <v>1</v>
      </c>
      <c r="AK517" s="8" t="s">
        <v>657</v>
      </c>
    </row>
    <row r="518" spans="1:43" x14ac:dyDescent="0.3">
      <c r="A518">
        <v>160</v>
      </c>
      <c r="B518">
        <v>497</v>
      </c>
      <c r="C518" s="2">
        <v>2</v>
      </c>
      <c r="D518" s="30" t="s">
        <v>320</v>
      </c>
      <c r="E518">
        <v>1</v>
      </c>
      <c r="F518" s="2">
        <v>13</v>
      </c>
      <c r="G518" t="str">
        <f>V518</f>
        <v>6kt Schr mit Gewinde bis Kopf-ISO 4017-Edelstahl A2-70-blank_ISO 4017 - M16 x 40-C</v>
      </c>
      <c r="H518">
        <f>X518</f>
        <v>76</v>
      </c>
      <c r="L518"/>
      <c r="U518" s="1" t="s">
        <v>312</v>
      </c>
      <c r="V518" s="1" t="s">
        <v>313</v>
      </c>
      <c r="W518" s="1" t="s">
        <v>108</v>
      </c>
      <c r="X518" s="1">
        <v>76</v>
      </c>
      <c r="Y518" s="30"/>
      <c r="AA518" s="1" t="s">
        <v>135</v>
      </c>
      <c r="AB518" s="2">
        <f t="shared" si="125"/>
        <v>76</v>
      </c>
      <c r="AE518" s="30" t="s">
        <v>134</v>
      </c>
      <c r="AF518" s="8">
        <v>0.104</v>
      </c>
      <c r="AG518" s="8">
        <f t="shared" si="126"/>
        <v>7.9039999999999999</v>
      </c>
      <c r="AH518" s="8">
        <f t="shared" si="127"/>
        <v>0.104</v>
      </c>
      <c r="AI518" s="8">
        <f t="shared" si="128"/>
        <v>7.9039999999999999</v>
      </c>
      <c r="AJ518" s="8">
        <f t="shared" si="129"/>
        <v>1</v>
      </c>
      <c r="AK518" s="8" t="s">
        <v>657</v>
      </c>
      <c r="AQ518" s="12"/>
    </row>
    <row r="519" spans="1:43" x14ac:dyDescent="0.3">
      <c r="A519">
        <v>405</v>
      </c>
      <c r="B519">
        <v>498</v>
      </c>
      <c r="C519" s="2">
        <v>4</v>
      </c>
      <c r="D519" s="30" t="s">
        <v>894</v>
      </c>
      <c r="E519">
        <v>1</v>
      </c>
      <c r="F519" s="2">
        <v>3</v>
      </c>
      <c r="G519" t="s">
        <v>747</v>
      </c>
      <c r="H519">
        <v>3</v>
      </c>
      <c r="I519" s="2">
        <v>1</v>
      </c>
      <c r="J519" t="s">
        <v>748</v>
      </c>
      <c r="K519">
        <v>1</v>
      </c>
      <c r="L519" s="2">
        <v>13</v>
      </c>
      <c r="M519" t="str">
        <f>V519</f>
        <v>6kt Schr mit Gewinde bis Kopf-ISO 4017-Edelstahl A2-70-blank_ISO 4017 - M16 x 40-C</v>
      </c>
      <c r="N519">
        <f>X519</f>
        <v>40</v>
      </c>
      <c r="U519" s="1" t="s">
        <v>836</v>
      </c>
      <c r="V519" s="1" t="s">
        <v>313</v>
      </c>
      <c r="W519" s="1" t="s">
        <v>108</v>
      </c>
      <c r="X519" s="1">
        <v>40</v>
      </c>
      <c r="Y519" s="30" t="s">
        <v>135</v>
      </c>
      <c r="AA519" s="17" t="s">
        <v>135</v>
      </c>
      <c r="AB519" s="2">
        <f t="shared" si="125"/>
        <v>120</v>
      </c>
      <c r="AE519" s="30" t="s">
        <v>134</v>
      </c>
      <c r="AF519" s="8">
        <v>0.104</v>
      </c>
      <c r="AG519" s="8">
        <f t="shared" si="126"/>
        <v>12.479999999999999</v>
      </c>
      <c r="AH519" s="8">
        <f t="shared" si="127"/>
        <v>0.104</v>
      </c>
      <c r="AI519" s="8">
        <f t="shared" si="128"/>
        <v>12.479999999999999</v>
      </c>
      <c r="AJ519" s="8">
        <f t="shared" si="129"/>
        <v>1</v>
      </c>
      <c r="AK519" s="8" t="s">
        <v>657</v>
      </c>
    </row>
    <row r="520" spans="1:43" x14ac:dyDescent="0.3">
      <c r="A520">
        <v>326</v>
      </c>
      <c r="B520">
        <v>499</v>
      </c>
      <c r="C520" s="2">
        <v>4</v>
      </c>
      <c r="D520" s="30" t="s">
        <v>894</v>
      </c>
      <c r="E520">
        <v>1</v>
      </c>
      <c r="F520" s="2">
        <v>1</v>
      </c>
      <c r="G520" t="s">
        <v>679</v>
      </c>
      <c r="H520">
        <v>1</v>
      </c>
      <c r="I520" s="2">
        <v>1</v>
      </c>
      <c r="J520" t="s">
        <v>680</v>
      </c>
      <c r="K520">
        <v>2</v>
      </c>
      <c r="L520" s="2">
        <v>6</v>
      </c>
      <c r="M520" t="s">
        <v>686</v>
      </c>
      <c r="N520">
        <v>1</v>
      </c>
      <c r="O520" s="2">
        <v>8</v>
      </c>
      <c r="P520" t="str">
        <f>V520</f>
        <v>Hex nuts ISO4032 A4-70_M16</v>
      </c>
      <c r="Q520">
        <f>X520</f>
        <v>16</v>
      </c>
      <c r="U520" s="1" t="s">
        <v>701</v>
      </c>
      <c r="V520" s="1" t="s">
        <v>702</v>
      </c>
      <c r="W520" s="1" t="s">
        <v>108</v>
      </c>
      <c r="X520" s="1">
        <v>16</v>
      </c>
      <c r="AA520" s="17" t="s">
        <v>136</v>
      </c>
      <c r="AB520" s="2">
        <f t="shared" si="125"/>
        <v>32</v>
      </c>
      <c r="AE520" s="49" t="s">
        <v>900</v>
      </c>
      <c r="AF520" s="8">
        <v>3.5999999999999997E-2</v>
      </c>
      <c r="AG520" s="8">
        <f t="shared" si="126"/>
        <v>1.1519999999999999</v>
      </c>
      <c r="AH520" s="8">
        <f t="shared" si="127"/>
        <v>3.5999999999999997E-2</v>
      </c>
      <c r="AI520" s="8">
        <f t="shared" si="128"/>
        <v>1.1519999999999999</v>
      </c>
      <c r="AJ520" s="8">
        <f t="shared" si="129"/>
        <v>1</v>
      </c>
      <c r="AK520" s="8" t="s">
        <v>657</v>
      </c>
      <c r="AL520" s="12"/>
    </row>
    <row r="521" spans="1:43" x14ac:dyDescent="0.3">
      <c r="A521">
        <v>325</v>
      </c>
      <c r="B521">
        <v>500</v>
      </c>
      <c r="C521" s="2">
        <v>4</v>
      </c>
      <c r="D521" s="30" t="s">
        <v>894</v>
      </c>
      <c r="E521">
        <v>1</v>
      </c>
      <c r="F521" s="2">
        <v>1</v>
      </c>
      <c r="G521" t="s">
        <v>679</v>
      </c>
      <c r="H521">
        <v>1</v>
      </c>
      <c r="I521" s="2">
        <v>1</v>
      </c>
      <c r="J521" t="s">
        <v>680</v>
      </c>
      <c r="K521">
        <v>2</v>
      </c>
      <c r="L521" s="2">
        <v>6</v>
      </c>
      <c r="M521" t="s">
        <v>686</v>
      </c>
      <c r="N521">
        <v>1</v>
      </c>
      <c r="O521" s="2">
        <v>7</v>
      </c>
      <c r="P521" t="str">
        <f>V521</f>
        <v>Hex nuts ISO4032 A4-70_M20</v>
      </c>
      <c r="Q521">
        <f>X521</f>
        <v>12</v>
      </c>
      <c r="U521" s="1" t="s">
        <v>699</v>
      </c>
      <c r="V521" s="1" t="s">
        <v>700</v>
      </c>
      <c r="W521" s="1" t="s">
        <v>108</v>
      </c>
      <c r="X521" s="1">
        <v>12</v>
      </c>
      <c r="AA521" s="17" t="s">
        <v>665</v>
      </c>
      <c r="AB521" s="2">
        <f t="shared" si="125"/>
        <v>24</v>
      </c>
      <c r="AE521" s="49" t="s">
        <v>900</v>
      </c>
      <c r="AF521" s="8">
        <v>6.9000000000000006E-2</v>
      </c>
      <c r="AG521" s="8">
        <f t="shared" si="126"/>
        <v>1.6560000000000001</v>
      </c>
      <c r="AH521" s="8">
        <f t="shared" si="127"/>
        <v>6.9000000000000006E-2</v>
      </c>
      <c r="AI521" s="8">
        <f t="shared" si="128"/>
        <v>1.6560000000000001</v>
      </c>
      <c r="AJ521" s="8">
        <f t="shared" si="129"/>
        <v>1</v>
      </c>
      <c r="AK521" s="8" t="s">
        <v>657</v>
      </c>
      <c r="AL521" s="12"/>
    </row>
    <row r="522" spans="1:43" x14ac:dyDescent="0.3">
      <c r="A522">
        <v>335</v>
      </c>
      <c r="B522">
        <v>501</v>
      </c>
      <c r="C522" s="2">
        <v>4</v>
      </c>
      <c r="D522" s="30" t="s">
        <v>894</v>
      </c>
      <c r="E522">
        <v>1</v>
      </c>
      <c r="F522" s="2">
        <v>1</v>
      </c>
      <c r="G522" t="s">
        <v>679</v>
      </c>
      <c r="H522">
        <v>1</v>
      </c>
      <c r="I522" s="2">
        <v>2</v>
      </c>
      <c r="J522" t="s">
        <v>706</v>
      </c>
      <c r="K522">
        <v>2</v>
      </c>
      <c r="L522" s="2">
        <v>1</v>
      </c>
      <c r="M522" t="s">
        <v>707</v>
      </c>
      <c r="N522">
        <v>1</v>
      </c>
      <c r="O522" s="2">
        <v>6</v>
      </c>
      <c r="P522" t="str">
        <f>V522</f>
        <v>Hex nuts ISO4032 A4-70_M20</v>
      </c>
      <c r="Q522">
        <f>X522</f>
        <v>20</v>
      </c>
      <c r="U522" s="1" t="s">
        <v>718</v>
      </c>
      <c r="V522" s="1" t="s">
        <v>700</v>
      </c>
      <c r="W522" s="1" t="s">
        <v>108</v>
      </c>
      <c r="X522" s="1">
        <v>20</v>
      </c>
      <c r="AA522" s="17" t="s">
        <v>665</v>
      </c>
      <c r="AB522" s="2">
        <f t="shared" si="125"/>
        <v>40</v>
      </c>
      <c r="AE522" s="49" t="s">
        <v>900</v>
      </c>
      <c r="AF522" s="8">
        <v>6.9000000000000006E-2</v>
      </c>
      <c r="AG522" s="8">
        <f t="shared" si="126"/>
        <v>2.7600000000000002</v>
      </c>
      <c r="AH522" s="8">
        <f t="shared" si="127"/>
        <v>6.9000000000000006E-2</v>
      </c>
      <c r="AI522" s="8">
        <f t="shared" si="128"/>
        <v>2.7600000000000002</v>
      </c>
      <c r="AJ522" s="8">
        <f t="shared" si="129"/>
        <v>1</v>
      </c>
      <c r="AK522" s="8" t="s">
        <v>657</v>
      </c>
      <c r="AQ522" s="12"/>
    </row>
    <row r="523" spans="1:43" x14ac:dyDescent="0.3">
      <c r="A523">
        <v>163</v>
      </c>
      <c r="B523">
        <v>502</v>
      </c>
      <c r="C523" s="2">
        <v>2</v>
      </c>
      <c r="D523" s="30" t="s">
        <v>320</v>
      </c>
      <c r="E523">
        <v>1</v>
      </c>
      <c r="F523" s="2">
        <v>16</v>
      </c>
      <c r="G523" t="str">
        <f>V523</f>
        <v>Hex nuts ISO4032 A5_M16</v>
      </c>
      <c r="H523">
        <f>X523</f>
        <v>4</v>
      </c>
      <c r="L523"/>
      <c r="U523" s="1" t="s">
        <v>318</v>
      </c>
      <c r="V523" s="1" t="s">
        <v>319</v>
      </c>
      <c r="W523" s="1" t="s">
        <v>108</v>
      </c>
      <c r="X523" s="1">
        <v>4</v>
      </c>
      <c r="Y523" s="30"/>
      <c r="AA523" s="1" t="s">
        <v>136</v>
      </c>
      <c r="AB523" s="2">
        <f t="shared" si="125"/>
        <v>4</v>
      </c>
      <c r="AE523" s="30" t="s">
        <v>322</v>
      </c>
      <c r="AF523" s="8">
        <v>3.5999999999999997E-2</v>
      </c>
      <c r="AG523" s="8">
        <f t="shared" si="126"/>
        <v>0.14399999999999999</v>
      </c>
      <c r="AH523" s="8">
        <f t="shared" si="127"/>
        <v>3.5999999999999997E-2</v>
      </c>
      <c r="AI523" s="8">
        <f t="shared" si="128"/>
        <v>0.14399999999999999</v>
      </c>
      <c r="AJ523" s="8">
        <f t="shared" si="129"/>
        <v>1</v>
      </c>
      <c r="AK523" s="8" t="s">
        <v>657</v>
      </c>
    </row>
    <row r="524" spans="1:43" x14ac:dyDescent="0.3">
      <c r="A524">
        <v>241</v>
      </c>
      <c r="B524">
        <v>503</v>
      </c>
      <c r="C524" s="2">
        <v>3</v>
      </c>
      <c r="D524" s="30" t="s">
        <v>613</v>
      </c>
      <c r="E524">
        <v>1</v>
      </c>
      <c r="F524" s="2" t="s">
        <v>460</v>
      </c>
      <c r="G524" t="s">
        <v>461</v>
      </c>
      <c r="H524">
        <v>3</v>
      </c>
      <c r="I524" s="2">
        <v>1</v>
      </c>
      <c r="J524" t="s">
        <v>462</v>
      </c>
      <c r="K524">
        <v>1</v>
      </c>
      <c r="L524" s="2">
        <v>1</v>
      </c>
      <c r="M524" t="s">
        <v>463</v>
      </c>
      <c r="N524">
        <v>1</v>
      </c>
      <c r="O524" s="2">
        <v>6</v>
      </c>
      <c r="P524" t="str">
        <f>V524</f>
        <v>Hex nuts ISO4032 A5_M16</v>
      </c>
      <c r="Q524">
        <f>X524</f>
        <v>4</v>
      </c>
      <c r="U524" s="12" t="s">
        <v>474</v>
      </c>
      <c r="V524" s="12" t="s">
        <v>319</v>
      </c>
      <c r="W524" s="1" t="s">
        <v>108</v>
      </c>
      <c r="X524" s="1">
        <v>4</v>
      </c>
      <c r="Y524" s="30" t="s">
        <v>136</v>
      </c>
      <c r="AA524" s="12" t="str">
        <f>Y524</f>
        <v>Matica M16 ISO4032</v>
      </c>
      <c r="AB524" s="2">
        <f t="shared" si="125"/>
        <v>12</v>
      </c>
      <c r="AE524" s="30" t="s">
        <v>322</v>
      </c>
      <c r="AF524" s="8">
        <v>3.5999999999999997E-2</v>
      </c>
      <c r="AG524" s="8">
        <f t="shared" si="126"/>
        <v>0.43199999999999994</v>
      </c>
      <c r="AH524" s="8">
        <f t="shared" si="127"/>
        <v>3.5999999999999997E-2</v>
      </c>
      <c r="AI524" s="8">
        <f t="shared" si="128"/>
        <v>0.43199999999999994</v>
      </c>
      <c r="AJ524" s="8">
        <f t="shared" si="129"/>
        <v>1</v>
      </c>
      <c r="AK524" s="8" t="s">
        <v>657</v>
      </c>
      <c r="AQ524" s="12"/>
    </row>
    <row r="525" spans="1:43" x14ac:dyDescent="0.3">
      <c r="A525">
        <v>280</v>
      </c>
      <c r="B525">
        <v>504</v>
      </c>
      <c r="C525" s="2">
        <v>3</v>
      </c>
      <c r="D525" s="30" t="s">
        <v>613</v>
      </c>
      <c r="E525">
        <v>1</v>
      </c>
      <c r="F525" s="2" t="s">
        <v>547</v>
      </c>
      <c r="G525" t="s">
        <v>548</v>
      </c>
      <c r="H525">
        <v>1</v>
      </c>
      <c r="I525" s="2">
        <v>1</v>
      </c>
      <c r="J525" t="s">
        <v>549</v>
      </c>
      <c r="K525">
        <v>1</v>
      </c>
      <c r="L525" s="2">
        <v>1</v>
      </c>
      <c r="M525" t="s">
        <v>550</v>
      </c>
      <c r="N525">
        <v>1</v>
      </c>
      <c r="O525" s="2">
        <v>6</v>
      </c>
      <c r="P525" t="str">
        <f>V525</f>
        <v>Hex nuts ISO4032 A5_M16</v>
      </c>
      <c r="Q525">
        <f>X525</f>
        <v>4</v>
      </c>
      <c r="U525" s="12" t="s">
        <v>556</v>
      </c>
      <c r="V525" s="12" t="s">
        <v>319</v>
      </c>
      <c r="W525" s="1" t="s">
        <v>108</v>
      </c>
      <c r="X525" s="1">
        <v>4</v>
      </c>
      <c r="Y525" s="30" t="s">
        <v>136</v>
      </c>
      <c r="AA525" s="12" t="str">
        <f>Y525</f>
        <v>Matica M16 ISO4032</v>
      </c>
      <c r="AB525" s="2">
        <f t="shared" si="125"/>
        <v>4</v>
      </c>
      <c r="AE525" s="30" t="s">
        <v>322</v>
      </c>
      <c r="AF525" s="8">
        <v>3.5999999999999997E-2</v>
      </c>
      <c r="AG525" s="8">
        <f t="shared" si="126"/>
        <v>0.14399999999999999</v>
      </c>
      <c r="AH525" s="8">
        <f t="shared" si="127"/>
        <v>3.5999999999999997E-2</v>
      </c>
      <c r="AI525" s="8">
        <f t="shared" si="128"/>
        <v>0.14399999999999999</v>
      </c>
      <c r="AJ525" s="8">
        <f t="shared" si="129"/>
        <v>1</v>
      </c>
      <c r="AK525" s="8" t="s">
        <v>657</v>
      </c>
      <c r="AQ525" s="12"/>
    </row>
    <row r="526" spans="1:43" x14ac:dyDescent="0.3">
      <c r="A526">
        <v>412</v>
      </c>
      <c r="B526">
        <v>505</v>
      </c>
      <c r="C526" s="2">
        <v>4</v>
      </c>
      <c r="D526" s="30" t="s">
        <v>894</v>
      </c>
      <c r="E526">
        <v>1</v>
      </c>
      <c r="F526" s="2">
        <v>3</v>
      </c>
      <c r="G526" t="s">
        <v>747</v>
      </c>
      <c r="H526">
        <v>3</v>
      </c>
      <c r="I526" s="2">
        <v>2</v>
      </c>
      <c r="J526" t="s">
        <v>461</v>
      </c>
      <c r="K526">
        <v>1</v>
      </c>
      <c r="L526" s="2">
        <v>1</v>
      </c>
      <c r="M526" t="s">
        <v>462</v>
      </c>
      <c r="N526">
        <v>1</v>
      </c>
      <c r="O526" s="2">
        <v>1</v>
      </c>
      <c r="P526" t="s">
        <v>463</v>
      </c>
      <c r="Q526">
        <v>1</v>
      </c>
      <c r="R526" s="2">
        <v>6</v>
      </c>
      <c r="S526" t="str">
        <f>V526</f>
        <v>Hex nuts ISO4032 A5_M16</v>
      </c>
      <c r="T526">
        <f>X526</f>
        <v>4</v>
      </c>
      <c r="U526" s="1" t="s">
        <v>843</v>
      </c>
      <c r="V526" s="1" t="s">
        <v>319</v>
      </c>
      <c r="W526" s="1" t="s">
        <v>108</v>
      </c>
      <c r="X526" s="1">
        <v>4</v>
      </c>
      <c r="AA526" s="17" t="s">
        <v>136</v>
      </c>
      <c r="AB526" s="2">
        <f t="shared" si="125"/>
        <v>3</v>
      </c>
      <c r="AE526" t="s">
        <v>322</v>
      </c>
      <c r="AF526" s="8">
        <v>3.5999999999999997E-2</v>
      </c>
      <c r="AG526" s="8">
        <f t="shared" si="126"/>
        <v>0.10799999999999998</v>
      </c>
      <c r="AH526" s="8">
        <f t="shared" si="127"/>
        <v>3.5999999999999997E-2</v>
      </c>
      <c r="AI526" s="8">
        <f t="shared" si="128"/>
        <v>0.10799999999999998</v>
      </c>
      <c r="AJ526" s="8">
        <f t="shared" si="129"/>
        <v>1</v>
      </c>
      <c r="AK526" s="8" t="s">
        <v>657</v>
      </c>
      <c r="AQ526" s="12"/>
    </row>
    <row r="527" spans="1:43" x14ac:dyDescent="0.3">
      <c r="A527">
        <v>475</v>
      </c>
      <c r="B527">
        <v>506</v>
      </c>
      <c r="C527" s="2">
        <v>5</v>
      </c>
      <c r="D527" s="30" t="s">
        <v>1040</v>
      </c>
      <c r="E527">
        <v>1</v>
      </c>
      <c r="F527" s="2">
        <v>1</v>
      </c>
      <c r="G527" t="s">
        <v>901</v>
      </c>
      <c r="H527">
        <v>3</v>
      </c>
      <c r="I527" s="2">
        <v>2</v>
      </c>
      <c r="J527" t="s">
        <v>461</v>
      </c>
      <c r="K527">
        <v>1</v>
      </c>
      <c r="L527" s="2">
        <v>1</v>
      </c>
      <c r="M527" t="s">
        <v>462</v>
      </c>
      <c r="N527">
        <v>1</v>
      </c>
      <c r="O527" s="2">
        <v>1</v>
      </c>
      <c r="P527" t="s">
        <v>463</v>
      </c>
      <c r="Q527">
        <v>1</v>
      </c>
      <c r="R527" s="2">
        <v>6</v>
      </c>
      <c r="S527" t="str">
        <f>V527</f>
        <v>Hex nuts ISO4032 A5_M16</v>
      </c>
      <c r="T527">
        <f>X527</f>
        <v>4</v>
      </c>
      <c r="U527" s="12" t="s">
        <v>952</v>
      </c>
      <c r="V527" s="12" t="s">
        <v>319</v>
      </c>
      <c r="W527" s="12" t="s">
        <v>108</v>
      </c>
      <c r="X527" s="12">
        <v>4</v>
      </c>
      <c r="AA527" s="17" t="s">
        <v>136</v>
      </c>
      <c r="AB527" s="2">
        <f t="shared" si="125"/>
        <v>3</v>
      </c>
      <c r="AE527" t="s">
        <v>322</v>
      </c>
      <c r="AF527" s="8">
        <v>3.5999999999999997E-2</v>
      </c>
      <c r="AG527" s="8">
        <f t="shared" si="126"/>
        <v>0.10799999999999998</v>
      </c>
      <c r="AH527" s="8">
        <f t="shared" si="127"/>
        <v>3.5999999999999997E-2</v>
      </c>
      <c r="AI527" s="8">
        <f t="shared" si="128"/>
        <v>0.10799999999999998</v>
      </c>
      <c r="AJ527" s="8">
        <f t="shared" si="129"/>
        <v>1</v>
      </c>
      <c r="AK527" s="8" t="s">
        <v>657</v>
      </c>
    </row>
    <row r="528" spans="1:43" x14ac:dyDescent="0.3">
      <c r="A528">
        <v>521</v>
      </c>
      <c r="B528">
        <v>507</v>
      </c>
      <c r="C528" s="2">
        <v>5</v>
      </c>
      <c r="D528" s="30" t="s">
        <v>1040</v>
      </c>
      <c r="E528">
        <v>1</v>
      </c>
      <c r="F528" s="2">
        <v>1</v>
      </c>
      <c r="G528" t="s">
        <v>901</v>
      </c>
      <c r="H528">
        <v>3</v>
      </c>
      <c r="I528" s="2">
        <v>3</v>
      </c>
      <c r="J528" t="s">
        <v>982</v>
      </c>
      <c r="K528">
        <v>4</v>
      </c>
      <c r="L528" s="2">
        <v>3</v>
      </c>
      <c r="M528" t="s">
        <v>1015</v>
      </c>
      <c r="N528">
        <v>1</v>
      </c>
      <c r="O528" s="2">
        <v>2</v>
      </c>
      <c r="P528" t="str">
        <f>V528</f>
        <v>Hex nuts ISO4032 A5_M16</v>
      </c>
      <c r="Q528">
        <f>X528</f>
        <v>16</v>
      </c>
      <c r="U528" s="12" t="s">
        <v>1018</v>
      </c>
      <c r="V528" s="12" t="s">
        <v>319</v>
      </c>
      <c r="W528" s="12" t="s">
        <v>108</v>
      </c>
      <c r="X528" s="12">
        <v>16</v>
      </c>
      <c r="AA528" s="17" t="s">
        <v>136</v>
      </c>
      <c r="AB528" s="2">
        <f t="shared" si="125"/>
        <v>192</v>
      </c>
      <c r="AE528" t="s">
        <v>322</v>
      </c>
      <c r="AF528" s="8">
        <v>3.5999999999999997E-2</v>
      </c>
      <c r="AG528" s="8">
        <f t="shared" si="126"/>
        <v>6.911999999999999</v>
      </c>
      <c r="AH528" s="8">
        <f t="shared" si="127"/>
        <v>3.5999999999999997E-2</v>
      </c>
      <c r="AI528" s="8">
        <f t="shared" si="128"/>
        <v>6.911999999999999</v>
      </c>
      <c r="AJ528" s="8">
        <f t="shared" si="129"/>
        <v>1</v>
      </c>
      <c r="AK528" s="8" t="s">
        <v>657</v>
      </c>
      <c r="AQ528" s="30"/>
    </row>
    <row r="529" spans="1:43" x14ac:dyDescent="0.3">
      <c r="A529">
        <v>249</v>
      </c>
      <c r="B529">
        <v>508</v>
      </c>
      <c r="C529" s="2">
        <v>3</v>
      </c>
      <c r="D529" s="30" t="s">
        <v>613</v>
      </c>
      <c r="E529">
        <v>1</v>
      </c>
      <c r="F529" s="2" t="s">
        <v>460</v>
      </c>
      <c r="G529" t="s">
        <v>461</v>
      </c>
      <c r="H529">
        <v>3</v>
      </c>
      <c r="I529" s="2">
        <v>1</v>
      </c>
      <c r="J529" t="s">
        <v>462</v>
      </c>
      <c r="K529">
        <v>1</v>
      </c>
      <c r="L529" s="2">
        <v>3</v>
      </c>
      <c r="M529" t="s">
        <v>485</v>
      </c>
      <c r="N529">
        <v>1</v>
      </c>
      <c r="O529" s="2">
        <v>3</v>
      </c>
      <c r="P529" t="str">
        <f>V529</f>
        <v>Hex nuts ISO4032 A5_M20</v>
      </c>
      <c r="Q529">
        <f>X529</f>
        <v>1</v>
      </c>
      <c r="U529" s="12" t="s">
        <v>490</v>
      </c>
      <c r="V529" s="12" t="s">
        <v>491</v>
      </c>
      <c r="W529" s="1" t="s">
        <v>108</v>
      </c>
      <c r="X529" s="1">
        <v>1</v>
      </c>
      <c r="Y529" s="30" t="s">
        <v>665</v>
      </c>
      <c r="AA529" s="12" t="str">
        <f>Y529</f>
        <v>Matica M20 ISO4032</v>
      </c>
      <c r="AB529" s="2">
        <f t="shared" si="125"/>
        <v>3</v>
      </c>
      <c r="AE529" s="30" t="s">
        <v>322</v>
      </c>
      <c r="AF529" s="8">
        <v>6.9000000000000006E-2</v>
      </c>
      <c r="AG529" s="8">
        <f t="shared" si="126"/>
        <v>0.20700000000000002</v>
      </c>
      <c r="AH529" s="8">
        <f t="shared" si="127"/>
        <v>6.9000000000000006E-2</v>
      </c>
      <c r="AI529" s="8">
        <f t="shared" si="128"/>
        <v>0.20700000000000002</v>
      </c>
      <c r="AJ529" s="8">
        <f t="shared" si="129"/>
        <v>1</v>
      </c>
      <c r="AK529" s="8" t="s">
        <v>657</v>
      </c>
      <c r="AL529" s="12"/>
    </row>
    <row r="530" spans="1:43" x14ac:dyDescent="0.3">
      <c r="A530">
        <v>263</v>
      </c>
      <c r="B530">
        <v>509</v>
      </c>
      <c r="C530" s="2">
        <v>3</v>
      </c>
      <c r="D530" s="30" t="s">
        <v>613</v>
      </c>
      <c r="E530">
        <v>1</v>
      </c>
      <c r="F530" s="2" t="s">
        <v>460</v>
      </c>
      <c r="G530" t="s">
        <v>461</v>
      </c>
      <c r="H530">
        <v>3</v>
      </c>
      <c r="I530" s="2">
        <v>4</v>
      </c>
      <c r="J530" t="s">
        <v>512</v>
      </c>
      <c r="K530">
        <v>1</v>
      </c>
      <c r="L530" s="2">
        <v>4</v>
      </c>
      <c r="M530" t="str">
        <f>V530</f>
        <v>Hex nuts ISO4032 A5_M20</v>
      </c>
      <c r="N530">
        <f>X530</f>
        <v>2</v>
      </c>
      <c r="U530" s="12" t="s">
        <v>522</v>
      </c>
      <c r="V530" s="12" t="s">
        <v>491</v>
      </c>
      <c r="W530" s="1" t="s">
        <v>108</v>
      </c>
      <c r="X530" s="1">
        <v>2</v>
      </c>
      <c r="Y530" s="30" t="s">
        <v>665</v>
      </c>
      <c r="AA530" s="12" t="str">
        <f>Y530</f>
        <v>Matica M20 ISO4032</v>
      </c>
      <c r="AB530" s="2">
        <f t="shared" si="125"/>
        <v>6</v>
      </c>
      <c r="AE530" s="30" t="s">
        <v>322</v>
      </c>
      <c r="AF530" s="8">
        <v>6.9000000000000006E-2</v>
      </c>
      <c r="AG530" s="8">
        <f t="shared" si="126"/>
        <v>0.41400000000000003</v>
      </c>
      <c r="AH530" s="8">
        <f t="shared" si="127"/>
        <v>6.9000000000000006E-2</v>
      </c>
      <c r="AI530" s="8">
        <f t="shared" si="128"/>
        <v>0.41400000000000003</v>
      </c>
      <c r="AJ530" s="8">
        <f t="shared" si="129"/>
        <v>1</v>
      </c>
      <c r="AK530" s="8" t="s">
        <v>657</v>
      </c>
      <c r="AL530" s="12"/>
    </row>
    <row r="531" spans="1:43" x14ac:dyDescent="0.3">
      <c r="A531">
        <v>288</v>
      </c>
      <c r="B531">
        <v>510</v>
      </c>
      <c r="C531" s="2">
        <v>3</v>
      </c>
      <c r="D531" s="30" t="s">
        <v>613</v>
      </c>
      <c r="E531">
        <v>1</v>
      </c>
      <c r="F531" s="2" t="s">
        <v>547</v>
      </c>
      <c r="G531" t="s">
        <v>548</v>
      </c>
      <c r="H531">
        <v>1</v>
      </c>
      <c r="I531" s="2">
        <v>1</v>
      </c>
      <c r="J531" t="s">
        <v>549</v>
      </c>
      <c r="K531">
        <v>1</v>
      </c>
      <c r="L531" s="2">
        <v>3</v>
      </c>
      <c r="M531" t="s">
        <v>485</v>
      </c>
      <c r="N531">
        <v>1</v>
      </c>
      <c r="O531" s="2">
        <v>3</v>
      </c>
      <c r="P531" t="str">
        <f>V531</f>
        <v>Hex nuts ISO4032 A5_M20</v>
      </c>
      <c r="Q531">
        <f>X531</f>
        <v>1</v>
      </c>
      <c r="U531" s="12" t="s">
        <v>565</v>
      </c>
      <c r="V531" s="12" t="s">
        <v>491</v>
      </c>
      <c r="W531" s="1" t="s">
        <v>108</v>
      </c>
      <c r="X531" s="1">
        <v>1</v>
      </c>
      <c r="Y531" s="30" t="s">
        <v>665</v>
      </c>
      <c r="AA531" s="12" t="str">
        <f>Y531</f>
        <v>Matica M20 ISO4032</v>
      </c>
      <c r="AB531" s="2">
        <f t="shared" si="125"/>
        <v>1</v>
      </c>
      <c r="AE531" s="30" t="s">
        <v>322</v>
      </c>
      <c r="AF531" s="8">
        <v>6.9000000000000006E-2</v>
      </c>
      <c r="AG531" s="8">
        <f t="shared" si="126"/>
        <v>6.9000000000000006E-2</v>
      </c>
      <c r="AH531" s="8">
        <f t="shared" si="127"/>
        <v>6.9000000000000006E-2</v>
      </c>
      <c r="AI531" s="8">
        <f t="shared" si="128"/>
        <v>6.9000000000000006E-2</v>
      </c>
      <c r="AJ531" s="8">
        <f t="shared" si="129"/>
        <v>1</v>
      </c>
      <c r="AK531" s="8" t="s">
        <v>657</v>
      </c>
    </row>
    <row r="532" spans="1:43" x14ac:dyDescent="0.3">
      <c r="A532">
        <v>302</v>
      </c>
      <c r="B532">
        <v>511</v>
      </c>
      <c r="C532" s="2">
        <v>3</v>
      </c>
      <c r="D532" s="30" t="s">
        <v>613</v>
      </c>
      <c r="E532">
        <v>1</v>
      </c>
      <c r="F532" s="2" t="s">
        <v>547</v>
      </c>
      <c r="G532" t="s">
        <v>548</v>
      </c>
      <c r="H532">
        <v>1</v>
      </c>
      <c r="I532" s="2">
        <v>4</v>
      </c>
      <c r="J532" t="s">
        <v>575</v>
      </c>
      <c r="K532">
        <v>1</v>
      </c>
      <c r="L532" s="2">
        <v>4</v>
      </c>
      <c r="M532" t="str">
        <f>V532</f>
        <v>Hex nuts ISO4032 A5_M20</v>
      </c>
      <c r="N532">
        <f>X532</f>
        <v>2</v>
      </c>
      <c r="U532" s="12" t="s">
        <v>580</v>
      </c>
      <c r="V532" s="12" t="s">
        <v>491</v>
      </c>
      <c r="W532" s="1" t="s">
        <v>108</v>
      </c>
      <c r="X532" s="1">
        <v>2</v>
      </c>
      <c r="Y532" s="30" t="s">
        <v>665</v>
      </c>
      <c r="AA532" s="12" t="str">
        <f>Y532</f>
        <v>Matica M20 ISO4032</v>
      </c>
      <c r="AB532" s="2">
        <f t="shared" si="125"/>
        <v>2</v>
      </c>
      <c r="AE532" s="30" t="s">
        <v>322</v>
      </c>
      <c r="AF532" s="8">
        <v>6.9000000000000006E-2</v>
      </c>
      <c r="AG532" s="8">
        <f t="shared" si="126"/>
        <v>0.13800000000000001</v>
      </c>
      <c r="AH532" s="8">
        <f t="shared" si="127"/>
        <v>6.9000000000000006E-2</v>
      </c>
      <c r="AI532" s="8">
        <f t="shared" si="128"/>
        <v>0.13800000000000001</v>
      </c>
      <c r="AJ532" s="8">
        <f t="shared" si="129"/>
        <v>1</v>
      </c>
      <c r="AK532" s="8" t="s">
        <v>657</v>
      </c>
    </row>
    <row r="533" spans="1:43" x14ac:dyDescent="0.3">
      <c r="A533">
        <v>420</v>
      </c>
      <c r="B533">
        <v>512</v>
      </c>
      <c r="C533" s="2">
        <v>4</v>
      </c>
      <c r="D533" s="30" t="s">
        <v>894</v>
      </c>
      <c r="E533">
        <v>1</v>
      </c>
      <c r="F533" s="2">
        <v>3</v>
      </c>
      <c r="G533" t="s">
        <v>747</v>
      </c>
      <c r="H533">
        <v>3</v>
      </c>
      <c r="I533" s="2">
        <v>2</v>
      </c>
      <c r="J533" t="s">
        <v>461</v>
      </c>
      <c r="K533">
        <v>1</v>
      </c>
      <c r="L533" s="2">
        <v>1</v>
      </c>
      <c r="M533" t="s">
        <v>462</v>
      </c>
      <c r="N533">
        <v>1</v>
      </c>
      <c r="O533" s="2">
        <v>3</v>
      </c>
      <c r="P533" t="s">
        <v>485</v>
      </c>
      <c r="Q533">
        <v>1</v>
      </c>
      <c r="R533" s="2">
        <v>3</v>
      </c>
      <c r="S533" t="str">
        <f>V533</f>
        <v>Hex nuts ISO4032 A5_M20</v>
      </c>
      <c r="T533">
        <f>X533</f>
        <v>1</v>
      </c>
      <c r="U533" s="1" t="s">
        <v>851</v>
      </c>
      <c r="V533" s="1" t="s">
        <v>491</v>
      </c>
      <c r="W533" s="1" t="s">
        <v>108</v>
      </c>
      <c r="X533" s="1">
        <v>1</v>
      </c>
      <c r="AA533" s="17" t="s">
        <v>665</v>
      </c>
      <c r="AB533" s="2">
        <f t="shared" si="125"/>
        <v>3</v>
      </c>
      <c r="AE533" t="s">
        <v>322</v>
      </c>
      <c r="AF533" s="8">
        <v>6.9000000000000006E-2</v>
      </c>
      <c r="AG533" s="8">
        <f t="shared" si="126"/>
        <v>0.20700000000000002</v>
      </c>
      <c r="AH533" s="8">
        <f t="shared" si="127"/>
        <v>6.9000000000000006E-2</v>
      </c>
      <c r="AI533" s="8">
        <f t="shared" si="128"/>
        <v>0.20700000000000002</v>
      </c>
      <c r="AJ533" s="8">
        <f t="shared" si="129"/>
        <v>1</v>
      </c>
      <c r="AK533" s="8" t="s">
        <v>657</v>
      </c>
    </row>
    <row r="534" spans="1:43" x14ac:dyDescent="0.3">
      <c r="A534">
        <v>434</v>
      </c>
      <c r="B534">
        <v>513</v>
      </c>
      <c r="C534" s="2">
        <v>4</v>
      </c>
      <c r="D534" s="30" t="s">
        <v>894</v>
      </c>
      <c r="E534">
        <v>1</v>
      </c>
      <c r="F534" s="2">
        <v>3</v>
      </c>
      <c r="G534" t="s">
        <v>747</v>
      </c>
      <c r="H534">
        <v>3</v>
      </c>
      <c r="I534" s="2">
        <v>2</v>
      </c>
      <c r="J534" t="s">
        <v>461</v>
      </c>
      <c r="K534">
        <v>1</v>
      </c>
      <c r="L534" s="2">
        <v>4</v>
      </c>
      <c r="M534" t="s">
        <v>512</v>
      </c>
      <c r="N534">
        <v>1</v>
      </c>
      <c r="O534" s="2">
        <v>4</v>
      </c>
      <c r="P534" t="str">
        <f>V534</f>
        <v>Hex nuts ISO4032 A5_M20</v>
      </c>
      <c r="Q534">
        <f>X534</f>
        <v>2</v>
      </c>
      <c r="U534" s="1" t="s">
        <v>865</v>
      </c>
      <c r="V534" s="1" t="s">
        <v>491</v>
      </c>
      <c r="W534" s="1" t="s">
        <v>108</v>
      </c>
      <c r="X534" s="1">
        <v>2</v>
      </c>
      <c r="AA534" s="17" t="s">
        <v>665</v>
      </c>
      <c r="AB534" s="2">
        <f t="shared" si="125"/>
        <v>6</v>
      </c>
      <c r="AE534" t="s">
        <v>322</v>
      </c>
      <c r="AF534" s="8">
        <v>6.9000000000000006E-2</v>
      </c>
      <c r="AG534" s="8">
        <f t="shared" si="126"/>
        <v>0.41400000000000003</v>
      </c>
      <c r="AH534" s="8">
        <f t="shared" si="127"/>
        <v>6.9000000000000006E-2</v>
      </c>
      <c r="AI534" s="8">
        <f t="shared" si="128"/>
        <v>0.41400000000000003</v>
      </c>
      <c r="AJ534" s="8">
        <f t="shared" si="129"/>
        <v>1</v>
      </c>
      <c r="AK534" s="8" t="s">
        <v>657</v>
      </c>
      <c r="AL534" s="12"/>
      <c r="AQ534" s="12"/>
    </row>
    <row r="535" spans="1:43" x14ac:dyDescent="0.3">
      <c r="A535">
        <v>483</v>
      </c>
      <c r="B535">
        <v>514</v>
      </c>
      <c r="C535" s="2">
        <v>5</v>
      </c>
      <c r="D535" s="30" t="s">
        <v>1040</v>
      </c>
      <c r="E535">
        <v>1</v>
      </c>
      <c r="F535" s="2">
        <v>1</v>
      </c>
      <c r="G535" t="s">
        <v>901</v>
      </c>
      <c r="H535">
        <v>3</v>
      </c>
      <c r="I535" s="2">
        <v>2</v>
      </c>
      <c r="J535" t="s">
        <v>461</v>
      </c>
      <c r="K535">
        <v>1</v>
      </c>
      <c r="L535" s="2">
        <v>1</v>
      </c>
      <c r="M535" t="s">
        <v>462</v>
      </c>
      <c r="N535">
        <v>1</v>
      </c>
      <c r="O535" s="2">
        <v>3</v>
      </c>
      <c r="P535" t="s">
        <v>485</v>
      </c>
      <c r="Q535">
        <v>1</v>
      </c>
      <c r="R535" s="2">
        <v>3</v>
      </c>
      <c r="S535" t="str">
        <f>V535</f>
        <v>Hex nuts ISO4032 A5_M20</v>
      </c>
      <c r="T535">
        <f>X535</f>
        <v>1</v>
      </c>
      <c r="U535" s="12" t="s">
        <v>960</v>
      </c>
      <c r="V535" s="12" t="s">
        <v>491</v>
      </c>
      <c r="W535" s="12" t="s">
        <v>108</v>
      </c>
      <c r="X535" s="12">
        <v>1</v>
      </c>
      <c r="AA535" s="17" t="s">
        <v>665</v>
      </c>
      <c r="AB535" s="2">
        <f t="shared" si="125"/>
        <v>3</v>
      </c>
      <c r="AE535" t="s">
        <v>322</v>
      </c>
      <c r="AF535" s="8">
        <v>6.9000000000000006E-2</v>
      </c>
      <c r="AG535" s="8">
        <f t="shared" si="126"/>
        <v>0.20700000000000002</v>
      </c>
      <c r="AH535" s="8">
        <f t="shared" si="127"/>
        <v>6.9000000000000006E-2</v>
      </c>
      <c r="AI535" s="8">
        <f t="shared" si="128"/>
        <v>0.20700000000000002</v>
      </c>
      <c r="AJ535" s="8">
        <f t="shared" si="129"/>
        <v>1</v>
      </c>
      <c r="AK535" s="8" t="s">
        <v>657</v>
      </c>
    </row>
    <row r="536" spans="1:43" x14ac:dyDescent="0.3">
      <c r="A536">
        <v>497</v>
      </c>
      <c r="B536">
        <v>515</v>
      </c>
      <c r="C536" s="2">
        <v>5</v>
      </c>
      <c r="D536" s="30" t="s">
        <v>1040</v>
      </c>
      <c r="E536">
        <v>1</v>
      </c>
      <c r="F536" s="2">
        <v>1</v>
      </c>
      <c r="G536" t="s">
        <v>901</v>
      </c>
      <c r="H536">
        <v>3</v>
      </c>
      <c r="I536" s="2">
        <v>2</v>
      </c>
      <c r="J536" t="s">
        <v>461</v>
      </c>
      <c r="K536">
        <v>1</v>
      </c>
      <c r="L536" s="2">
        <v>4</v>
      </c>
      <c r="M536" t="s">
        <v>512</v>
      </c>
      <c r="N536">
        <v>1</v>
      </c>
      <c r="O536" s="2">
        <v>4</v>
      </c>
      <c r="P536" t="str">
        <f>V536</f>
        <v>Hex nuts ISO4032 A5_M20</v>
      </c>
      <c r="Q536">
        <f>X536</f>
        <v>2</v>
      </c>
      <c r="U536" s="12" t="s">
        <v>971</v>
      </c>
      <c r="V536" s="12" t="s">
        <v>491</v>
      </c>
      <c r="W536" s="12" t="s">
        <v>108</v>
      </c>
      <c r="X536" s="12">
        <v>2</v>
      </c>
      <c r="AA536" s="17" t="s">
        <v>665</v>
      </c>
      <c r="AB536" s="2">
        <f t="shared" si="125"/>
        <v>6</v>
      </c>
      <c r="AE536" t="s">
        <v>322</v>
      </c>
      <c r="AF536" s="8">
        <v>6.9000000000000006E-2</v>
      </c>
      <c r="AG536" s="8">
        <f t="shared" si="126"/>
        <v>0.41400000000000003</v>
      </c>
      <c r="AH536" s="8">
        <f t="shared" si="127"/>
        <v>6.9000000000000006E-2</v>
      </c>
      <c r="AI536" s="8">
        <f t="shared" si="128"/>
        <v>0.41400000000000003</v>
      </c>
      <c r="AJ536" s="8">
        <f t="shared" si="129"/>
        <v>1</v>
      </c>
      <c r="AK536" s="8" t="s">
        <v>657</v>
      </c>
    </row>
    <row r="537" spans="1:43" x14ac:dyDescent="0.3">
      <c r="A537">
        <v>273</v>
      </c>
      <c r="B537">
        <v>516</v>
      </c>
      <c r="C537" s="2">
        <v>3</v>
      </c>
      <c r="D537" s="30" t="s">
        <v>613</v>
      </c>
      <c r="E537">
        <v>1</v>
      </c>
      <c r="F537" s="2" t="s">
        <v>460</v>
      </c>
      <c r="G537" t="s">
        <v>461</v>
      </c>
      <c r="H537">
        <v>3</v>
      </c>
      <c r="I537" s="2">
        <v>6</v>
      </c>
      <c r="J537" t="s">
        <v>529</v>
      </c>
      <c r="K537">
        <v>1</v>
      </c>
      <c r="L537" s="2">
        <v>6</v>
      </c>
      <c r="M537" t="str">
        <f>V537</f>
        <v>Hex nuts ISO4032 A5_M5</v>
      </c>
      <c r="N537">
        <f>X537</f>
        <v>4</v>
      </c>
      <c r="U537" s="12" t="s">
        <v>543</v>
      </c>
      <c r="V537" s="12" t="s">
        <v>544</v>
      </c>
      <c r="W537" s="1" t="s">
        <v>108</v>
      </c>
      <c r="X537" s="1">
        <v>4</v>
      </c>
      <c r="Y537" s="30" t="s">
        <v>677</v>
      </c>
      <c r="AA537" s="12" t="str">
        <f>Y537</f>
        <v>Matica M5 ISO4032</v>
      </c>
      <c r="AB537" s="2">
        <f t="shared" si="125"/>
        <v>12</v>
      </c>
      <c r="AE537" s="30" t="s">
        <v>322</v>
      </c>
      <c r="AF537" s="8">
        <v>2E-3</v>
      </c>
      <c r="AG537" s="8">
        <f t="shared" si="126"/>
        <v>2.4E-2</v>
      </c>
      <c r="AH537" s="8">
        <f t="shared" si="127"/>
        <v>2E-3</v>
      </c>
      <c r="AI537" s="8">
        <f t="shared" si="128"/>
        <v>2.4E-2</v>
      </c>
      <c r="AJ537" s="8">
        <f t="shared" si="129"/>
        <v>1</v>
      </c>
      <c r="AK537" s="8" t="s">
        <v>657</v>
      </c>
      <c r="AL537" s="12"/>
      <c r="AQ537" s="12"/>
    </row>
    <row r="538" spans="1:43" x14ac:dyDescent="0.3">
      <c r="A538">
        <v>312</v>
      </c>
      <c r="B538">
        <v>517</v>
      </c>
      <c r="C538" s="2">
        <v>3</v>
      </c>
      <c r="D538" s="30" t="s">
        <v>613</v>
      </c>
      <c r="E538">
        <v>1</v>
      </c>
      <c r="F538" s="2" t="s">
        <v>547</v>
      </c>
      <c r="G538" t="s">
        <v>548</v>
      </c>
      <c r="H538">
        <v>1</v>
      </c>
      <c r="I538" s="2">
        <v>6</v>
      </c>
      <c r="J538" t="s">
        <v>529</v>
      </c>
      <c r="K538">
        <v>1</v>
      </c>
      <c r="L538" s="2">
        <v>6</v>
      </c>
      <c r="M538" t="str">
        <f>V538</f>
        <v>Hex nuts ISO4032 A5_M5</v>
      </c>
      <c r="N538">
        <f>X538</f>
        <v>4</v>
      </c>
      <c r="U538" s="12" t="s">
        <v>590</v>
      </c>
      <c r="V538" s="12" t="s">
        <v>544</v>
      </c>
      <c r="W538" s="1" t="s">
        <v>108</v>
      </c>
      <c r="X538" s="1">
        <v>4</v>
      </c>
      <c r="Y538" s="30" t="s">
        <v>677</v>
      </c>
      <c r="AA538" s="12" t="str">
        <f>Y538</f>
        <v>Matica M5 ISO4032</v>
      </c>
      <c r="AB538" s="2">
        <f t="shared" si="125"/>
        <v>4</v>
      </c>
      <c r="AE538" s="30" t="s">
        <v>322</v>
      </c>
      <c r="AF538" s="8">
        <v>2E-3</v>
      </c>
      <c r="AG538" s="8">
        <f t="shared" si="126"/>
        <v>8.0000000000000002E-3</v>
      </c>
      <c r="AH538" s="8">
        <f t="shared" si="127"/>
        <v>2E-3</v>
      </c>
      <c r="AI538" s="8">
        <f t="shared" si="128"/>
        <v>8.0000000000000002E-3</v>
      </c>
      <c r="AJ538" s="8">
        <f t="shared" si="129"/>
        <v>1</v>
      </c>
      <c r="AK538" s="8" t="s">
        <v>657</v>
      </c>
    </row>
    <row r="539" spans="1:43" x14ac:dyDescent="0.3">
      <c r="A539">
        <v>443</v>
      </c>
      <c r="B539">
        <v>518</v>
      </c>
      <c r="C539" s="2">
        <v>4</v>
      </c>
      <c r="D539" s="30" t="s">
        <v>894</v>
      </c>
      <c r="E539">
        <v>1</v>
      </c>
      <c r="F539" s="2">
        <v>3</v>
      </c>
      <c r="G539" t="s">
        <v>747</v>
      </c>
      <c r="H539">
        <v>3</v>
      </c>
      <c r="I539" s="2">
        <v>2</v>
      </c>
      <c r="J539" t="s">
        <v>461</v>
      </c>
      <c r="K539">
        <v>1</v>
      </c>
      <c r="L539" s="2">
        <v>6</v>
      </c>
      <c r="M539" t="s">
        <v>529</v>
      </c>
      <c r="N539">
        <v>1</v>
      </c>
      <c r="O539" s="2">
        <v>5</v>
      </c>
      <c r="P539" t="str">
        <f>V539</f>
        <v>Hex nuts ISO4032 A5_M5</v>
      </c>
      <c r="Q539">
        <f>X539</f>
        <v>4</v>
      </c>
      <c r="U539" s="1" t="s">
        <v>874</v>
      </c>
      <c r="V539" s="1" t="s">
        <v>544</v>
      </c>
      <c r="W539" s="1" t="s">
        <v>108</v>
      </c>
      <c r="X539" s="1">
        <v>4</v>
      </c>
      <c r="AA539" s="17" t="s">
        <v>677</v>
      </c>
      <c r="AB539" s="2">
        <f t="shared" si="125"/>
        <v>12</v>
      </c>
      <c r="AE539" t="s">
        <v>322</v>
      </c>
      <c r="AF539" s="8">
        <v>2E-3</v>
      </c>
      <c r="AG539" s="8">
        <f t="shared" si="126"/>
        <v>2.4E-2</v>
      </c>
      <c r="AH539" s="8">
        <f t="shared" si="127"/>
        <v>2E-3</v>
      </c>
      <c r="AI539" s="8">
        <f t="shared" si="128"/>
        <v>2.4E-2</v>
      </c>
      <c r="AJ539" s="8">
        <f t="shared" si="129"/>
        <v>1</v>
      </c>
      <c r="AK539" s="8" t="s">
        <v>657</v>
      </c>
      <c r="AQ539" s="12"/>
    </row>
    <row r="540" spans="1:43" x14ac:dyDescent="0.3">
      <c r="A540">
        <v>506</v>
      </c>
      <c r="B540">
        <v>519</v>
      </c>
      <c r="C540" s="2">
        <v>5</v>
      </c>
      <c r="D540" s="30" t="s">
        <v>1040</v>
      </c>
      <c r="E540">
        <v>1</v>
      </c>
      <c r="F540" s="2">
        <v>1</v>
      </c>
      <c r="G540" t="s">
        <v>901</v>
      </c>
      <c r="H540">
        <v>3</v>
      </c>
      <c r="I540" s="2">
        <v>2</v>
      </c>
      <c r="J540" t="s">
        <v>461</v>
      </c>
      <c r="K540">
        <v>1</v>
      </c>
      <c r="L540" s="2">
        <v>6</v>
      </c>
      <c r="M540" t="s">
        <v>529</v>
      </c>
      <c r="N540">
        <v>1</v>
      </c>
      <c r="O540" s="2">
        <v>5</v>
      </c>
      <c r="P540" t="str">
        <f>V540</f>
        <v>Hex nuts ISO4032 A5_M5</v>
      </c>
      <c r="Q540">
        <f>X540</f>
        <v>4</v>
      </c>
      <c r="U540" s="12" t="s">
        <v>980</v>
      </c>
      <c r="V540" s="12" t="s">
        <v>544</v>
      </c>
      <c r="W540" s="12" t="s">
        <v>108</v>
      </c>
      <c r="X540" s="12">
        <v>4</v>
      </c>
      <c r="AA540" s="17" t="s">
        <v>677</v>
      </c>
      <c r="AB540" s="2">
        <f t="shared" si="125"/>
        <v>12</v>
      </c>
      <c r="AE540" t="s">
        <v>322</v>
      </c>
      <c r="AF540" s="8">
        <v>2E-3</v>
      </c>
      <c r="AG540" s="8">
        <f t="shared" si="126"/>
        <v>2.4E-2</v>
      </c>
      <c r="AH540" s="8">
        <f t="shared" si="127"/>
        <v>2E-3</v>
      </c>
      <c r="AI540" s="8">
        <f t="shared" si="128"/>
        <v>2.4E-2</v>
      </c>
      <c r="AJ540" s="8">
        <f t="shared" si="129"/>
        <v>1</v>
      </c>
      <c r="AK540" s="8" t="s">
        <v>657</v>
      </c>
    </row>
    <row r="541" spans="1:43" x14ac:dyDescent="0.3">
      <c r="A541">
        <v>257</v>
      </c>
      <c r="B541">
        <v>520</v>
      </c>
      <c r="C541" s="2">
        <v>3</v>
      </c>
      <c r="D541" s="30" t="s">
        <v>613</v>
      </c>
      <c r="E541">
        <v>1</v>
      </c>
      <c r="F541" s="2" t="s">
        <v>460</v>
      </c>
      <c r="G541" t="s">
        <v>461</v>
      </c>
      <c r="H541">
        <v>3</v>
      </c>
      <c r="I541" s="2">
        <v>3</v>
      </c>
      <c r="J541" t="s">
        <v>505</v>
      </c>
      <c r="K541">
        <v>1</v>
      </c>
      <c r="L541" s="2">
        <v>2</v>
      </c>
      <c r="M541" t="str">
        <f>V541</f>
        <v>Washer ISO7089 A5_M12</v>
      </c>
      <c r="N541">
        <f>X541</f>
        <v>4</v>
      </c>
      <c r="U541" s="12" t="s">
        <v>508</v>
      </c>
      <c r="V541" s="12" t="s">
        <v>509</v>
      </c>
      <c r="W541" s="1" t="s">
        <v>108</v>
      </c>
      <c r="X541" s="1">
        <v>4</v>
      </c>
      <c r="Y541" t="s">
        <v>669</v>
      </c>
      <c r="AA541" s="12" t="str">
        <f>Y541</f>
        <v>Podloška 12 ISO7089</v>
      </c>
      <c r="AB541" s="2">
        <f t="shared" si="125"/>
        <v>12</v>
      </c>
      <c r="AE541" s="30" t="s">
        <v>322</v>
      </c>
      <c r="AF541" s="8">
        <v>6.0000000000000001E-3</v>
      </c>
      <c r="AG541" s="8">
        <f t="shared" si="126"/>
        <v>7.2000000000000008E-2</v>
      </c>
      <c r="AH541" s="8">
        <f t="shared" si="127"/>
        <v>6.0000000000000001E-3</v>
      </c>
      <c r="AI541" s="8">
        <f t="shared" si="128"/>
        <v>7.2000000000000008E-2</v>
      </c>
      <c r="AJ541" s="8">
        <f t="shared" si="129"/>
        <v>1</v>
      </c>
      <c r="AK541" s="8" t="s">
        <v>657</v>
      </c>
    </row>
    <row r="542" spans="1:43" x14ac:dyDescent="0.3">
      <c r="A542">
        <v>296</v>
      </c>
      <c r="B542">
        <v>521</v>
      </c>
      <c r="C542" s="2">
        <v>3</v>
      </c>
      <c r="D542" s="30" t="s">
        <v>613</v>
      </c>
      <c r="E542">
        <v>1</v>
      </c>
      <c r="F542" s="2" t="s">
        <v>547</v>
      </c>
      <c r="G542" t="s">
        <v>548</v>
      </c>
      <c r="H542">
        <v>1</v>
      </c>
      <c r="I542" s="2">
        <v>3</v>
      </c>
      <c r="J542" t="s">
        <v>505</v>
      </c>
      <c r="K542">
        <v>1</v>
      </c>
      <c r="L542" s="2">
        <v>2</v>
      </c>
      <c r="M542" t="str">
        <f>V542</f>
        <v>Washer ISO7089 A5_M12</v>
      </c>
      <c r="N542">
        <f>X542</f>
        <v>4</v>
      </c>
      <c r="U542" s="12" t="s">
        <v>573</v>
      </c>
      <c r="V542" s="12" t="s">
        <v>509</v>
      </c>
      <c r="W542" s="1" t="s">
        <v>108</v>
      </c>
      <c r="X542" s="1">
        <v>4</v>
      </c>
      <c r="Y542" t="s">
        <v>669</v>
      </c>
      <c r="AA542" s="12" t="str">
        <f>Y542</f>
        <v>Podloška 12 ISO7089</v>
      </c>
      <c r="AB542" s="2">
        <f t="shared" si="125"/>
        <v>4</v>
      </c>
      <c r="AE542" s="30" t="s">
        <v>322</v>
      </c>
      <c r="AF542" s="8">
        <v>6.0000000000000001E-3</v>
      </c>
      <c r="AG542" s="8">
        <f t="shared" si="126"/>
        <v>2.4E-2</v>
      </c>
      <c r="AH542" s="8">
        <f t="shared" si="127"/>
        <v>6.0000000000000001E-3</v>
      </c>
      <c r="AI542" s="8">
        <f t="shared" si="128"/>
        <v>2.4E-2</v>
      </c>
      <c r="AJ542" s="8">
        <f t="shared" si="129"/>
        <v>1</v>
      </c>
      <c r="AK542" s="8" t="s">
        <v>657</v>
      </c>
    </row>
    <row r="543" spans="1:43" x14ac:dyDescent="0.3">
      <c r="A543">
        <v>428</v>
      </c>
      <c r="B543">
        <v>522</v>
      </c>
      <c r="C543" s="2">
        <v>4</v>
      </c>
      <c r="D543" s="30" t="s">
        <v>894</v>
      </c>
      <c r="E543">
        <v>1</v>
      </c>
      <c r="F543" s="2">
        <v>3</v>
      </c>
      <c r="G543" t="s">
        <v>747</v>
      </c>
      <c r="H543">
        <v>3</v>
      </c>
      <c r="I543" s="2">
        <v>2</v>
      </c>
      <c r="J543" t="s">
        <v>461</v>
      </c>
      <c r="K543">
        <v>1</v>
      </c>
      <c r="L543" s="2">
        <v>3</v>
      </c>
      <c r="M543" t="s">
        <v>505</v>
      </c>
      <c r="N543">
        <v>1</v>
      </c>
      <c r="O543" s="2">
        <v>2</v>
      </c>
      <c r="P543" t="str">
        <f>V543</f>
        <v>Washer ISO7089 A5_M12</v>
      </c>
      <c r="Q543">
        <f>X543</f>
        <v>4</v>
      </c>
      <c r="U543" s="1" t="s">
        <v>859</v>
      </c>
      <c r="V543" s="1" t="s">
        <v>509</v>
      </c>
      <c r="W543" s="1" t="s">
        <v>108</v>
      </c>
      <c r="X543" s="1">
        <v>4</v>
      </c>
      <c r="AA543" s="17" t="s">
        <v>669</v>
      </c>
      <c r="AB543" s="2">
        <f t="shared" si="125"/>
        <v>12</v>
      </c>
      <c r="AE543" t="s">
        <v>322</v>
      </c>
      <c r="AF543" s="8">
        <v>6.0000000000000001E-3</v>
      </c>
      <c r="AG543" s="8">
        <f t="shared" si="126"/>
        <v>7.2000000000000008E-2</v>
      </c>
      <c r="AH543" s="8">
        <f t="shared" si="127"/>
        <v>6.0000000000000001E-3</v>
      </c>
      <c r="AI543" s="8">
        <f t="shared" si="128"/>
        <v>7.2000000000000008E-2</v>
      </c>
      <c r="AJ543" s="8">
        <f t="shared" si="129"/>
        <v>1</v>
      </c>
      <c r="AK543" s="8" t="s">
        <v>657</v>
      </c>
      <c r="AQ543" s="12"/>
    </row>
    <row r="544" spans="1:43" x14ac:dyDescent="0.3">
      <c r="A544">
        <v>491</v>
      </c>
      <c r="B544">
        <v>523</v>
      </c>
      <c r="C544" s="2">
        <v>5</v>
      </c>
      <c r="D544" s="30" t="s">
        <v>1040</v>
      </c>
      <c r="E544">
        <v>1</v>
      </c>
      <c r="F544" s="2">
        <v>1</v>
      </c>
      <c r="G544" t="s">
        <v>901</v>
      </c>
      <c r="H544">
        <v>3</v>
      </c>
      <c r="I544" s="2">
        <v>2</v>
      </c>
      <c r="J544" t="s">
        <v>461</v>
      </c>
      <c r="K544">
        <v>1</v>
      </c>
      <c r="L544" s="2">
        <v>3</v>
      </c>
      <c r="M544" t="s">
        <v>505</v>
      </c>
      <c r="N544">
        <v>1</v>
      </c>
      <c r="O544" s="2">
        <v>2</v>
      </c>
      <c r="P544" t="str">
        <f>V544</f>
        <v>Washer ISO7089 A5_M12</v>
      </c>
      <c r="Q544">
        <f>X544</f>
        <v>4</v>
      </c>
      <c r="U544" s="12" t="s">
        <v>965</v>
      </c>
      <c r="V544" s="12" t="s">
        <v>509</v>
      </c>
      <c r="W544" s="12" t="s">
        <v>108</v>
      </c>
      <c r="X544" s="12">
        <v>4</v>
      </c>
      <c r="AA544" s="17" t="s">
        <v>669</v>
      </c>
      <c r="AB544" s="2">
        <f t="shared" si="125"/>
        <v>12</v>
      </c>
      <c r="AE544" t="s">
        <v>322</v>
      </c>
      <c r="AF544" s="8">
        <v>6.0000000000000001E-3</v>
      </c>
      <c r="AG544" s="8">
        <f t="shared" si="126"/>
        <v>7.2000000000000008E-2</v>
      </c>
      <c r="AH544" s="8">
        <f t="shared" si="127"/>
        <v>6.0000000000000001E-3</v>
      </c>
      <c r="AI544" s="8">
        <f t="shared" si="128"/>
        <v>7.2000000000000008E-2</v>
      </c>
      <c r="AJ544" s="8">
        <f t="shared" si="129"/>
        <v>1</v>
      </c>
      <c r="AK544" s="8" t="s">
        <v>657</v>
      </c>
      <c r="AQ544" s="12"/>
    </row>
    <row r="545" spans="1:37" x14ac:dyDescent="0.3">
      <c r="A545">
        <v>253</v>
      </c>
      <c r="B545">
        <v>524</v>
      </c>
      <c r="C545" s="2">
        <v>3</v>
      </c>
      <c r="D545" s="30" t="s">
        <v>613</v>
      </c>
      <c r="E545">
        <v>1</v>
      </c>
      <c r="F545" s="2" t="s">
        <v>460</v>
      </c>
      <c r="G545" t="s">
        <v>461</v>
      </c>
      <c r="H545">
        <v>3</v>
      </c>
      <c r="I545" s="2">
        <v>1</v>
      </c>
      <c r="J545" t="s">
        <v>462</v>
      </c>
      <c r="K545">
        <v>1</v>
      </c>
      <c r="L545" s="2">
        <v>6</v>
      </c>
      <c r="M545" t="str">
        <f>V545</f>
        <v>Washer ISO7089 A5_M20</v>
      </c>
      <c r="N545">
        <f>X545</f>
        <v>4</v>
      </c>
      <c r="U545" s="12" t="s">
        <v>499</v>
      </c>
      <c r="V545" s="12" t="s">
        <v>500</v>
      </c>
      <c r="W545" s="1" t="s">
        <v>108</v>
      </c>
      <c r="X545" s="1">
        <v>4</v>
      </c>
      <c r="Y545" t="s">
        <v>666</v>
      </c>
      <c r="AA545" s="12" t="str">
        <f>Y545</f>
        <v>Podloška 20 ISO7089</v>
      </c>
      <c r="AB545" s="2">
        <f t="shared" si="125"/>
        <v>12</v>
      </c>
      <c r="AE545" s="30" t="s">
        <v>322</v>
      </c>
      <c r="AF545" s="8">
        <v>1.7000000000000001E-2</v>
      </c>
      <c r="AG545" s="8">
        <f t="shared" si="126"/>
        <v>0.20400000000000001</v>
      </c>
      <c r="AH545" s="8">
        <f t="shared" si="127"/>
        <v>1.7000000000000001E-2</v>
      </c>
      <c r="AI545" s="8">
        <f t="shared" si="128"/>
        <v>0.20400000000000001</v>
      </c>
      <c r="AJ545" s="8">
        <f t="shared" si="129"/>
        <v>1</v>
      </c>
      <c r="AK545" s="8" t="s">
        <v>657</v>
      </c>
    </row>
    <row r="546" spans="1:37" x14ac:dyDescent="0.3">
      <c r="A546">
        <v>264</v>
      </c>
      <c r="B546">
        <v>525</v>
      </c>
      <c r="C546" s="2">
        <v>3</v>
      </c>
      <c r="D546" s="30" t="s">
        <v>613</v>
      </c>
      <c r="E546">
        <v>1</v>
      </c>
      <c r="F546" s="2" t="s">
        <v>460</v>
      </c>
      <c r="G546" t="s">
        <v>461</v>
      </c>
      <c r="H546">
        <v>3</v>
      </c>
      <c r="I546" s="2">
        <v>4</v>
      </c>
      <c r="J546" t="s">
        <v>512</v>
      </c>
      <c r="K546">
        <v>1</v>
      </c>
      <c r="L546" s="2">
        <v>5</v>
      </c>
      <c r="M546" t="str">
        <f>V546</f>
        <v>Washer ISO7089 A5_M20</v>
      </c>
      <c r="N546">
        <f>X546</f>
        <v>2</v>
      </c>
      <c r="U546" s="12" t="s">
        <v>523</v>
      </c>
      <c r="V546" s="12" t="s">
        <v>500</v>
      </c>
      <c r="W546" s="1" t="s">
        <v>108</v>
      </c>
      <c r="X546" s="1">
        <v>2</v>
      </c>
      <c r="Y546" t="s">
        <v>666</v>
      </c>
      <c r="AA546" s="12" t="str">
        <f>Y546</f>
        <v>Podloška 20 ISO7089</v>
      </c>
      <c r="AB546" s="2">
        <f t="shared" si="125"/>
        <v>6</v>
      </c>
      <c r="AE546" s="30" t="s">
        <v>322</v>
      </c>
      <c r="AF546" s="8">
        <v>1.7000000000000001E-2</v>
      </c>
      <c r="AG546" s="8">
        <f t="shared" si="126"/>
        <v>0.10200000000000001</v>
      </c>
      <c r="AH546" s="8">
        <f t="shared" si="127"/>
        <v>1.7000000000000001E-2</v>
      </c>
      <c r="AI546" s="8">
        <f t="shared" si="128"/>
        <v>0.10200000000000001</v>
      </c>
      <c r="AJ546" s="8">
        <f t="shared" si="129"/>
        <v>1</v>
      </c>
      <c r="AK546" s="8" t="s">
        <v>657</v>
      </c>
    </row>
    <row r="547" spans="1:37" x14ac:dyDescent="0.3">
      <c r="A547">
        <v>292</v>
      </c>
      <c r="B547">
        <v>526</v>
      </c>
      <c r="C547" s="2">
        <v>3</v>
      </c>
      <c r="D547" s="30" t="s">
        <v>613</v>
      </c>
      <c r="E547">
        <v>1</v>
      </c>
      <c r="F547" s="2" t="s">
        <v>547</v>
      </c>
      <c r="G547" t="s">
        <v>548</v>
      </c>
      <c r="H547">
        <v>1</v>
      </c>
      <c r="I547" s="2">
        <v>1</v>
      </c>
      <c r="J547" t="s">
        <v>549</v>
      </c>
      <c r="K547">
        <v>1</v>
      </c>
      <c r="L547" s="2">
        <v>6</v>
      </c>
      <c r="M547" t="str">
        <f>V547</f>
        <v>Washer ISO7089 A5_M20</v>
      </c>
      <c r="N547">
        <f>X547</f>
        <v>4</v>
      </c>
      <c r="U547" s="12" t="s">
        <v>569</v>
      </c>
      <c r="V547" s="12" t="s">
        <v>500</v>
      </c>
      <c r="W547" s="1" t="s">
        <v>108</v>
      </c>
      <c r="X547" s="1">
        <v>4</v>
      </c>
      <c r="Y547" t="s">
        <v>666</v>
      </c>
      <c r="AA547" s="12" t="str">
        <f>Y547</f>
        <v>Podloška 20 ISO7089</v>
      </c>
      <c r="AB547" s="2">
        <f t="shared" si="125"/>
        <v>4</v>
      </c>
      <c r="AE547" s="30" t="s">
        <v>322</v>
      </c>
      <c r="AF547" s="8">
        <v>1.7000000000000001E-2</v>
      </c>
      <c r="AG547" s="8">
        <f t="shared" si="126"/>
        <v>6.8000000000000005E-2</v>
      </c>
      <c r="AH547" s="8">
        <f t="shared" si="127"/>
        <v>1.7000000000000001E-2</v>
      </c>
      <c r="AI547" s="8">
        <f t="shared" si="128"/>
        <v>6.8000000000000005E-2</v>
      </c>
      <c r="AJ547" s="8">
        <f t="shared" si="129"/>
        <v>1</v>
      </c>
      <c r="AK547" s="8" t="s">
        <v>657</v>
      </c>
    </row>
    <row r="548" spans="1:37" x14ac:dyDescent="0.3">
      <c r="A548">
        <v>303</v>
      </c>
      <c r="B548">
        <v>527</v>
      </c>
      <c r="C548" s="2">
        <v>3</v>
      </c>
      <c r="D548" s="30" t="s">
        <v>613</v>
      </c>
      <c r="E548">
        <v>1</v>
      </c>
      <c r="F548" s="2" t="s">
        <v>547</v>
      </c>
      <c r="G548" t="s">
        <v>548</v>
      </c>
      <c r="H548">
        <v>1</v>
      </c>
      <c r="I548" s="2">
        <v>4</v>
      </c>
      <c r="J548" t="s">
        <v>575</v>
      </c>
      <c r="K548">
        <v>1</v>
      </c>
      <c r="L548" s="2">
        <v>5</v>
      </c>
      <c r="M548" t="str">
        <f>V548</f>
        <v>Washer ISO7089 A5_M20</v>
      </c>
      <c r="N548">
        <f>X548</f>
        <v>2</v>
      </c>
      <c r="U548" s="12" t="s">
        <v>581</v>
      </c>
      <c r="V548" s="12" t="s">
        <v>500</v>
      </c>
      <c r="W548" s="1" t="s">
        <v>108</v>
      </c>
      <c r="X548" s="1">
        <v>2</v>
      </c>
      <c r="Y548" t="s">
        <v>666</v>
      </c>
      <c r="AA548" s="12" t="str">
        <f>Y548</f>
        <v>Podloška 20 ISO7089</v>
      </c>
      <c r="AB548" s="2">
        <f t="shared" si="125"/>
        <v>2</v>
      </c>
      <c r="AE548" s="30" t="s">
        <v>322</v>
      </c>
      <c r="AF548" s="8">
        <v>1.7000000000000001E-2</v>
      </c>
      <c r="AG548" s="8">
        <f t="shared" si="126"/>
        <v>3.4000000000000002E-2</v>
      </c>
      <c r="AH548" s="8">
        <f t="shared" si="127"/>
        <v>1.7000000000000001E-2</v>
      </c>
      <c r="AI548" s="8">
        <f t="shared" si="128"/>
        <v>3.4000000000000002E-2</v>
      </c>
      <c r="AJ548" s="8">
        <f t="shared" si="129"/>
        <v>1</v>
      </c>
      <c r="AK548" s="8" t="s">
        <v>657</v>
      </c>
    </row>
    <row r="549" spans="1:37" x14ac:dyDescent="0.3">
      <c r="A549">
        <v>424</v>
      </c>
      <c r="B549">
        <v>528</v>
      </c>
      <c r="C549" s="2">
        <v>4</v>
      </c>
      <c r="D549" s="30" t="s">
        <v>894</v>
      </c>
      <c r="E549">
        <v>1</v>
      </c>
      <c r="F549" s="2">
        <v>3</v>
      </c>
      <c r="G549" t="s">
        <v>747</v>
      </c>
      <c r="H549">
        <v>3</v>
      </c>
      <c r="I549" s="2">
        <v>2</v>
      </c>
      <c r="J549" t="s">
        <v>461</v>
      </c>
      <c r="K549">
        <v>1</v>
      </c>
      <c r="L549" s="2">
        <v>1</v>
      </c>
      <c r="M549" t="s">
        <v>462</v>
      </c>
      <c r="N549">
        <v>1</v>
      </c>
      <c r="O549" s="2">
        <v>6</v>
      </c>
      <c r="P549" t="str">
        <f>V549</f>
        <v>Washer ISO7089 A5_M20</v>
      </c>
      <c r="Q549">
        <f>X549</f>
        <v>4</v>
      </c>
      <c r="U549" s="1" t="s">
        <v>855</v>
      </c>
      <c r="V549" s="1" t="s">
        <v>500</v>
      </c>
      <c r="W549" s="1" t="s">
        <v>108</v>
      </c>
      <c r="X549" s="1">
        <v>4</v>
      </c>
      <c r="AA549" s="17" t="s">
        <v>666</v>
      </c>
      <c r="AB549" s="2">
        <f t="shared" si="125"/>
        <v>12</v>
      </c>
      <c r="AE549" t="s">
        <v>322</v>
      </c>
      <c r="AF549" s="8">
        <v>1.7000000000000001E-2</v>
      </c>
      <c r="AG549" s="8">
        <f t="shared" si="126"/>
        <v>0.20400000000000001</v>
      </c>
      <c r="AH549" s="8">
        <f t="shared" si="127"/>
        <v>1.7000000000000001E-2</v>
      </c>
      <c r="AI549" s="8">
        <f t="shared" si="128"/>
        <v>0.20400000000000001</v>
      </c>
      <c r="AJ549" s="8">
        <f t="shared" si="129"/>
        <v>1</v>
      </c>
      <c r="AK549" s="8" t="s">
        <v>657</v>
      </c>
    </row>
    <row r="550" spans="1:37" x14ac:dyDescent="0.3">
      <c r="A550">
        <v>435</v>
      </c>
      <c r="B550">
        <v>529</v>
      </c>
      <c r="C550" s="2">
        <v>4</v>
      </c>
      <c r="D550" s="30" t="s">
        <v>894</v>
      </c>
      <c r="E550">
        <v>1</v>
      </c>
      <c r="F550" s="2">
        <v>3</v>
      </c>
      <c r="G550" t="s">
        <v>747</v>
      </c>
      <c r="H550">
        <v>3</v>
      </c>
      <c r="I550" s="2">
        <v>2</v>
      </c>
      <c r="J550" t="s">
        <v>461</v>
      </c>
      <c r="K550">
        <v>1</v>
      </c>
      <c r="L550" s="2">
        <v>4</v>
      </c>
      <c r="M550" t="s">
        <v>512</v>
      </c>
      <c r="N550">
        <v>1</v>
      </c>
      <c r="O550" s="2">
        <v>5</v>
      </c>
      <c r="P550" t="str">
        <f>V550</f>
        <v>Washer ISO7089 A5_M20</v>
      </c>
      <c r="Q550">
        <f>X550</f>
        <v>2</v>
      </c>
      <c r="U550" s="1" t="s">
        <v>866</v>
      </c>
      <c r="V550" s="1" t="s">
        <v>500</v>
      </c>
      <c r="W550" s="1" t="s">
        <v>108</v>
      </c>
      <c r="X550" s="1">
        <v>2</v>
      </c>
      <c r="AA550" s="17" t="s">
        <v>666</v>
      </c>
      <c r="AB550" s="2">
        <f t="shared" si="125"/>
        <v>6</v>
      </c>
      <c r="AE550" t="s">
        <v>322</v>
      </c>
      <c r="AF550" s="8">
        <v>1.7000000000000001E-2</v>
      </c>
      <c r="AG550" s="8">
        <f t="shared" si="126"/>
        <v>0.10200000000000001</v>
      </c>
      <c r="AH550" s="8">
        <f t="shared" si="127"/>
        <v>1.7000000000000001E-2</v>
      </c>
      <c r="AI550" s="8">
        <f t="shared" si="128"/>
        <v>0.10200000000000001</v>
      </c>
      <c r="AJ550" s="8">
        <f t="shared" si="129"/>
        <v>1</v>
      </c>
      <c r="AK550" s="8" t="s">
        <v>657</v>
      </c>
    </row>
    <row r="551" spans="1:37" x14ac:dyDescent="0.3">
      <c r="A551">
        <v>487</v>
      </c>
      <c r="B551">
        <v>530</v>
      </c>
      <c r="C551" s="2">
        <v>5</v>
      </c>
      <c r="D551" s="30" t="s">
        <v>1040</v>
      </c>
      <c r="E551">
        <v>1</v>
      </c>
      <c r="F551" s="2">
        <v>1</v>
      </c>
      <c r="G551" t="s">
        <v>901</v>
      </c>
      <c r="H551">
        <v>3</v>
      </c>
      <c r="I551" s="2">
        <v>2</v>
      </c>
      <c r="J551" t="s">
        <v>461</v>
      </c>
      <c r="K551">
        <v>1</v>
      </c>
      <c r="L551" s="2">
        <v>1</v>
      </c>
      <c r="M551" t="s">
        <v>462</v>
      </c>
      <c r="N551">
        <v>1</v>
      </c>
      <c r="O551" s="2">
        <v>6</v>
      </c>
      <c r="P551" t="str">
        <f>V551</f>
        <v>Washer ISO7089 A5_M20</v>
      </c>
      <c r="Q551">
        <f>X551</f>
        <v>4</v>
      </c>
      <c r="U551" s="12" t="s">
        <v>718</v>
      </c>
      <c r="V551" s="12" t="s">
        <v>500</v>
      </c>
      <c r="W551" s="12" t="s">
        <v>108</v>
      </c>
      <c r="X551" s="12">
        <v>4</v>
      </c>
      <c r="AA551" s="17" t="s">
        <v>666</v>
      </c>
      <c r="AB551" s="2">
        <f t="shared" si="125"/>
        <v>12</v>
      </c>
      <c r="AE551" t="s">
        <v>322</v>
      </c>
      <c r="AF551" s="8">
        <v>1.7000000000000001E-2</v>
      </c>
      <c r="AG551" s="8">
        <f t="shared" si="126"/>
        <v>0.20400000000000001</v>
      </c>
      <c r="AH551" s="8">
        <f t="shared" si="127"/>
        <v>1.7000000000000001E-2</v>
      </c>
      <c r="AI551" s="8">
        <f t="shared" si="128"/>
        <v>0.20400000000000001</v>
      </c>
      <c r="AJ551" s="8">
        <f t="shared" si="129"/>
        <v>1</v>
      </c>
      <c r="AK551" s="8" t="s">
        <v>657</v>
      </c>
    </row>
    <row r="552" spans="1:37" x14ac:dyDescent="0.3">
      <c r="A552">
        <v>498</v>
      </c>
      <c r="B552">
        <v>531</v>
      </c>
      <c r="C552" s="2">
        <v>5</v>
      </c>
      <c r="D552" s="30" t="s">
        <v>1040</v>
      </c>
      <c r="E552">
        <v>1</v>
      </c>
      <c r="F552" s="2">
        <v>1</v>
      </c>
      <c r="G552" t="s">
        <v>901</v>
      </c>
      <c r="H552">
        <v>3</v>
      </c>
      <c r="I552" s="2">
        <v>2</v>
      </c>
      <c r="J552" t="s">
        <v>461</v>
      </c>
      <c r="K552">
        <v>1</v>
      </c>
      <c r="L552" s="2">
        <v>4</v>
      </c>
      <c r="M552" t="s">
        <v>512</v>
      </c>
      <c r="N552">
        <v>1</v>
      </c>
      <c r="O552" s="2">
        <v>5</v>
      </c>
      <c r="P552" t="str">
        <f>V552</f>
        <v>Washer ISO7089 A5_M20</v>
      </c>
      <c r="Q552">
        <f>X552</f>
        <v>2</v>
      </c>
      <c r="U552" t="s">
        <v>972</v>
      </c>
      <c r="V552" t="s">
        <v>500</v>
      </c>
      <c r="W552" t="s">
        <v>108</v>
      </c>
      <c r="X552">
        <v>2</v>
      </c>
      <c r="AA552" s="17" t="s">
        <v>666</v>
      </c>
      <c r="AB552" s="2">
        <f t="shared" si="125"/>
        <v>6</v>
      </c>
      <c r="AE552" t="s">
        <v>322</v>
      </c>
      <c r="AF552" s="8">
        <v>1.7000000000000001E-2</v>
      </c>
      <c r="AG552" s="8">
        <f t="shared" si="126"/>
        <v>0.10200000000000001</v>
      </c>
      <c r="AH552" s="8">
        <f t="shared" si="127"/>
        <v>1.7000000000000001E-2</v>
      </c>
      <c r="AI552" s="8">
        <f t="shared" si="128"/>
        <v>0.10200000000000001</v>
      </c>
      <c r="AJ552" s="8">
        <f t="shared" si="129"/>
        <v>1</v>
      </c>
      <c r="AK552" s="8" t="s">
        <v>657</v>
      </c>
    </row>
    <row r="553" spans="1:37" x14ac:dyDescent="0.3">
      <c r="A553">
        <v>272</v>
      </c>
      <c r="B553">
        <v>532</v>
      </c>
      <c r="C553" s="2">
        <v>3</v>
      </c>
      <c r="D553" s="30" t="s">
        <v>613</v>
      </c>
      <c r="E553">
        <v>1</v>
      </c>
      <c r="F553" s="2" t="s">
        <v>460</v>
      </c>
      <c r="G553" t="s">
        <v>461</v>
      </c>
      <c r="H553">
        <v>3</v>
      </c>
      <c r="I553" s="2">
        <v>6</v>
      </c>
      <c r="J553" t="s">
        <v>529</v>
      </c>
      <c r="K553">
        <v>1</v>
      </c>
      <c r="L553" s="2">
        <v>5</v>
      </c>
      <c r="M553" t="str">
        <f>V553</f>
        <v>Washer ISO7089 A5_M5</v>
      </c>
      <c r="N553">
        <f>X553</f>
        <v>8</v>
      </c>
      <c r="U553" t="s">
        <v>541</v>
      </c>
      <c r="V553" t="s">
        <v>542</v>
      </c>
      <c r="W553" s="30" t="s">
        <v>108</v>
      </c>
      <c r="X553" s="30">
        <v>8</v>
      </c>
      <c r="Y553" t="s">
        <v>676</v>
      </c>
      <c r="AA553" s="12" t="str">
        <f>Y553</f>
        <v>Podloška 5 ISO7089</v>
      </c>
      <c r="AB553" s="2">
        <f t="shared" si="125"/>
        <v>24</v>
      </c>
      <c r="AE553" s="30" t="s">
        <v>322</v>
      </c>
      <c r="AF553" s="8">
        <v>0.01</v>
      </c>
      <c r="AG553" s="8">
        <f t="shared" si="126"/>
        <v>0.24</v>
      </c>
      <c r="AH553" s="8">
        <f t="shared" si="127"/>
        <v>0.01</v>
      </c>
      <c r="AI553" s="8">
        <f t="shared" si="128"/>
        <v>0.24</v>
      </c>
      <c r="AJ553" s="8">
        <f t="shared" si="129"/>
        <v>1</v>
      </c>
      <c r="AK553" s="8" t="s">
        <v>657</v>
      </c>
    </row>
    <row r="554" spans="1:37" x14ac:dyDescent="0.3">
      <c r="A554">
        <v>311</v>
      </c>
      <c r="B554">
        <v>533</v>
      </c>
      <c r="C554" s="2">
        <v>3</v>
      </c>
      <c r="D554" s="30" t="s">
        <v>613</v>
      </c>
      <c r="E554">
        <v>1</v>
      </c>
      <c r="F554" s="2" t="s">
        <v>547</v>
      </c>
      <c r="G554" t="s">
        <v>548</v>
      </c>
      <c r="H554">
        <v>1</v>
      </c>
      <c r="I554" s="2">
        <v>6</v>
      </c>
      <c r="J554" t="s">
        <v>529</v>
      </c>
      <c r="K554">
        <v>1</v>
      </c>
      <c r="L554" s="2">
        <v>5</v>
      </c>
      <c r="M554" t="str">
        <f>V554</f>
        <v>Washer ISO7089 A5_M5</v>
      </c>
      <c r="N554">
        <f>X554</f>
        <v>8</v>
      </c>
      <c r="U554" t="s">
        <v>589</v>
      </c>
      <c r="V554" t="s">
        <v>542</v>
      </c>
      <c r="W554" s="30" t="s">
        <v>108</v>
      </c>
      <c r="X554" s="30">
        <v>8</v>
      </c>
      <c r="Y554" t="s">
        <v>676</v>
      </c>
      <c r="AA554" s="12" t="str">
        <f>Y554</f>
        <v>Podloška 5 ISO7089</v>
      </c>
      <c r="AB554" s="2">
        <f t="shared" si="125"/>
        <v>8</v>
      </c>
      <c r="AE554" s="30" t="s">
        <v>322</v>
      </c>
      <c r="AF554" s="8">
        <v>0.01</v>
      </c>
      <c r="AG554" s="8">
        <f t="shared" si="126"/>
        <v>0.08</v>
      </c>
      <c r="AH554" s="8">
        <f t="shared" si="127"/>
        <v>0.01</v>
      </c>
      <c r="AI554" s="8">
        <f t="shared" si="128"/>
        <v>0.08</v>
      </c>
      <c r="AJ554" s="8">
        <f t="shared" si="129"/>
        <v>1</v>
      </c>
      <c r="AK554" s="8" t="s">
        <v>657</v>
      </c>
    </row>
    <row r="555" spans="1:37" x14ac:dyDescent="0.3">
      <c r="A555">
        <v>442</v>
      </c>
      <c r="B555">
        <v>534</v>
      </c>
      <c r="C555" s="2">
        <v>4</v>
      </c>
      <c r="D555" s="30" t="s">
        <v>894</v>
      </c>
      <c r="E555">
        <v>1</v>
      </c>
      <c r="F555" s="2">
        <v>3</v>
      </c>
      <c r="G555" t="s">
        <v>747</v>
      </c>
      <c r="H555">
        <v>3</v>
      </c>
      <c r="I555" s="2">
        <v>2</v>
      </c>
      <c r="J555" t="s">
        <v>461</v>
      </c>
      <c r="K555">
        <v>1</v>
      </c>
      <c r="L555" s="2">
        <v>6</v>
      </c>
      <c r="M555" t="s">
        <v>529</v>
      </c>
      <c r="N555">
        <v>1</v>
      </c>
      <c r="O555" s="2">
        <v>4</v>
      </c>
      <c r="P555" t="str">
        <f>V555</f>
        <v>Washer ISO7089 A5_M5</v>
      </c>
      <c r="Q555">
        <f>X555</f>
        <v>8</v>
      </c>
      <c r="U555" s="30" t="s">
        <v>873</v>
      </c>
      <c r="V555" s="30" t="s">
        <v>542</v>
      </c>
      <c r="W555" s="30" t="s">
        <v>108</v>
      </c>
      <c r="X555" s="30">
        <v>8</v>
      </c>
      <c r="AA555" s="17" t="s">
        <v>676</v>
      </c>
      <c r="AB555" s="2">
        <f t="shared" si="125"/>
        <v>24</v>
      </c>
      <c r="AE555" t="s">
        <v>322</v>
      </c>
      <c r="AF555" s="8">
        <v>0.01</v>
      </c>
      <c r="AG555" s="8">
        <f t="shared" si="126"/>
        <v>0.24</v>
      </c>
      <c r="AH555" s="8">
        <f t="shared" si="127"/>
        <v>0.01</v>
      </c>
      <c r="AI555" s="8">
        <f t="shared" si="128"/>
        <v>0.24</v>
      </c>
      <c r="AJ555" s="8">
        <f t="shared" si="129"/>
        <v>1</v>
      </c>
      <c r="AK555" s="8" t="s">
        <v>657</v>
      </c>
    </row>
    <row r="556" spans="1:37" x14ac:dyDescent="0.3">
      <c r="A556">
        <v>505</v>
      </c>
      <c r="B556">
        <v>535</v>
      </c>
      <c r="C556" s="2">
        <v>5</v>
      </c>
      <c r="D556" s="30" t="s">
        <v>1040</v>
      </c>
      <c r="E556">
        <v>1</v>
      </c>
      <c r="F556" s="2">
        <v>1</v>
      </c>
      <c r="G556" t="s">
        <v>901</v>
      </c>
      <c r="H556">
        <v>3</v>
      </c>
      <c r="I556" s="2">
        <v>2</v>
      </c>
      <c r="J556" t="s">
        <v>461</v>
      </c>
      <c r="K556">
        <v>1</v>
      </c>
      <c r="L556" s="2">
        <v>6</v>
      </c>
      <c r="M556" t="s">
        <v>529</v>
      </c>
      <c r="N556">
        <v>1</v>
      </c>
      <c r="O556" s="2">
        <v>4</v>
      </c>
      <c r="P556" t="str">
        <f>V556</f>
        <v>Washer ISO7089 A5_M5</v>
      </c>
      <c r="Q556">
        <f>X556</f>
        <v>8</v>
      </c>
      <c r="U556" t="s">
        <v>979</v>
      </c>
      <c r="V556" t="s">
        <v>542</v>
      </c>
      <c r="W556" t="s">
        <v>108</v>
      </c>
      <c r="X556">
        <v>8</v>
      </c>
      <c r="AA556" s="17" t="s">
        <v>676</v>
      </c>
      <c r="AB556" s="2">
        <f t="shared" si="125"/>
        <v>24</v>
      </c>
      <c r="AE556" t="s">
        <v>322</v>
      </c>
      <c r="AF556" s="8">
        <v>0.01</v>
      </c>
      <c r="AG556" s="8">
        <f t="shared" si="126"/>
        <v>0.24</v>
      </c>
      <c r="AH556" s="8">
        <f t="shared" si="127"/>
        <v>0.01</v>
      </c>
      <c r="AI556" s="8">
        <f t="shared" si="128"/>
        <v>0.24</v>
      </c>
      <c r="AJ556" s="8">
        <f t="shared" si="129"/>
        <v>1</v>
      </c>
      <c r="AK556" s="8" t="s">
        <v>657</v>
      </c>
    </row>
    <row r="557" spans="1:37" x14ac:dyDescent="0.3">
      <c r="A557">
        <v>258</v>
      </c>
      <c r="B557">
        <v>536</v>
      </c>
      <c r="C557" s="2">
        <v>3</v>
      </c>
      <c r="D557" s="30" t="s">
        <v>613</v>
      </c>
      <c r="E557">
        <v>1</v>
      </c>
      <c r="F557" s="2" t="s">
        <v>460</v>
      </c>
      <c r="G557" t="s">
        <v>461</v>
      </c>
      <c r="H557">
        <v>3</v>
      </c>
      <c r="I557" s="2">
        <v>3</v>
      </c>
      <c r="J557" t="s">
        <v>505</v>
      </c>
      <c r="K557">
        <v>1</v>
      </c>
      <c r="L557" s="2">
        <v>3</v>
      </c>
      <c r="M557" t="str">
        <f>V557</f>
        <v>6kt Schr - FT ISO4017 A5_M12x20</v>
      </c>
      <c r="N557">
        <f>X557</f>
        <v>2</v>
      </c>
      <c r="U557" t="s">
        <v>510</v>
      </c>
      <c r="V557" t="s">
        <v>511</v>
      </c>
      <c r="W557" s="30" t="s">
        <v>108</v>
      </c>
      <c r="X557" s="30">
        <v>2</v>
      </c>
      <c r="Y557" s="30" t="s">
        <v>670</v>
      </c>
      <c r="AA557" s="12" t="str">
        <f>Y557</f>
        <v>Vijak M12x20 ISO4017</v>
      </c>
      <c r="AB557" s="2">
        <f t="shared" si="125"/>
        <v>6</v>
      </c>
      <c r="AE557" s="30" t="s">
        <v>322</v>
      </c>
      <c r="AF557" s="8">
        <v>3.6999999999999998E-2</v>
      </c>
      <c r="AG557" s="8">
        <f t="shared" si="126"/>
        <v>0.22199999999999998</v>
      </c>
      <c r="AH557" s="8">
        <f t="shared" si="127"/>
        <v>3.6999999999999998E-2</v>
      </c>
      <c r="AI557" s="8">
        <f t="shared" si="128"/>
        <v>0.22199999999999998</v>
      </c>
      <c r="AJ557" s="8">
        <f t="shared" si="129"/>
        <v>1</v>
      </c>
      <c r="AK557" s="8" t="s">
        <v>657</v>
      </c>
    </row>
    <row r="558" spans="1:37" x14ac:dyDescent="0.3">
      <c r="A558">
        <v>297</v>
      </c>
      <c r="B558">
        <v>537</v>
      </c>
      <c r="C558" s="2">
        <v>3</v>
      </c>
      <c r="D558" s="30" t="s">
        <v>613</v>
      </c>
      <c r="E558">
        <v>1</v>
      </c>
      <c r="F558" s="2" t="s">
        <v>547</v>
      </c>
      <c r="G558" t="s">
        <v>548</v>
      </c>
      <c r="H558">
        <v>1</v>
      </c>
      <c r="I558" s="2">
        <v>3</v>
      </c>
      <c r="J558" t="s">
        <v>505</v>
      </c>
      <c r="K558">
        <v>1</v>
      </c>
      <c r="L558" s="2">
        <v>3</v>
      </c>
      <c r="M558" t="str">
        <f>V558</f>
        <v>6kt Schr - FT ISO4017 A5_M12x20</v>
      </c>
      <c r="N558">
        <f>X558</f>
        <v>2</v>
      </c>
      <c r="U558" t="s">
        <v>574</v>
      </c>
      <c r="V558" t="s">
        <v>511</v>
      </c>
      <c r="W558" s="30" t="s">
        <v>108</v>
      </c>
      <c r="X558" s="30">
        <v>2</v>
      </c>
      <c r="Y558" s="30" t="s">
        <v>670</v>
      </c>
      <c r="AA558" s="12" t="str">
        <f>Y558</f>
        <v>Vijak M12x20 ISO4017</v>
      </c>
      <c r="AB558" s="2">
        <f t="shared" si="125"/>
        <v>2</v>
      </c>
      <c r="AE558" s="30" t="s">
        <v>322</v>
      </c>
      <c r="AF558" s="8">
        <v>3.6999999999999998E-2</v>
      </c>
      <c r="AG558" s="8">
        <f t="shared" si="126"/>
        <v>7.3999999999999996E-2</v>
      </c>
      <c r="AH558" s="8">
        <f t="shared" si="127"/>
        <v>3.6999999999999998E-2</v>
      </c>
      <c r="AI558" s="8">
        <f t="shared" si="128"/>
        <v>7.3999999999999996E-2</v>
      </c>
      <c r="AJ558" s="8">
        <f t="shared" si="129"/>
        <v>1</v>
      </c>
      <c r="AK558" s="8" t="s">
        <v>657</v>
      </c>
    </row>
    <row r="559" spans="1:37" x14ac:dyDescent="0.3">
      <c r="A559">
        <v>429</v>
      </c>
      <c r="B559">
        <v>538</v>
      </c>
      <c r="C559" s="2">
        <v>4</v>
      </c>
      <c r="D559" s="30" t="s">
        <v>894</v>
      </c>
      <c r="E559">
        <v>1</v>
      </c>
      <c r="F559" s="2">
        <v>3</v>
      </c>
      <c r="G559" t="s">
        <v>747</v>
      </c>
      <c r="H559">
        <v>3</v>
      </c>
      <c r="I559" s="2">
        <v>2</v>
      </c>
      <c r="J559" t="s">
        <v>461</v>
      </c>
      <c r="K559">
        <v>1</v>
      </c>
      <c r="L559" s="2">
        <v>3</v>
      </c>
      <c r="M559" t="s">
        <v>505</v>
      </c>
      <c r="N559">
        <v>1</v>
      </c>
      <c r="O559" s="2">
        <v>3</v>
      </c>
      <c r="P559" t="str">
        <f>V559</f>
        <v>6kt Schr - FT ISO4017 A5_M12x20</v>
      </c>
      <c r="Q559">
        <f>X559</f>
        <v>2</v>
      </c>
      <c r="U559" s="30" t="s">
        <v>860</v>
      </c>
      <c r="V559" s="30" t="s">
        <v>511</v>
      </c>
      <c r="W559" s="30" t="s">
        <v>108</v>
      </c>
      <c r="X559" s="30">
        <v>2</v>
      </c>
      <c r="AA559" s="17" t="s">
        <v>670</v>
      </c>
      <c r="AB559" s="2">
        <f t="shared" si="125"/>
        <v>6</v>
      </c>
      <c r="AE559" t="s">
        <v>322</v>
      </c>
      <c r="AF559" s="8">
        <v>3.6999999999999998E-2</v>
      </c>
      <c r="AG559" s="8">
        <f t="shared" si="126"/>
        <v>0.22199999999999998</v>
      </c>
      <c r="AH559" s="8">
        <f t="shared" si="127"/>
        <v>3.6999999999999998E-2</v>
      </c>
      <c r="AI559" s="8">
        <f t="shared" si="128"/>
        <v>0.22199999999999998</v>
      </c>
      <c r="AJ559" s="8">
        <f t="shared" si="129"/>
        <v>1</v>
      </c>
      <c r="AK559" s="8" t="s">
        <v>657</v>
      </c>
    </row>
    <row r="560" spans="1:37" x14ac:dyDescent="0.3">
      <c r="A560">
        <v>492</v>
      </c>
      <c r="B560">
        <v>539</v>
      </c>
      <c r="C560" s="2">
        <v>5</v>
      </c>
      <c r="D560" s="30" t="s">
        <v>1040</v>
      </c>
      <c r="E560">
        <v>1</v>
      </c>
      <c r="F560" s="2">
        <v>1</v>
      </c>
      <c r="G560" t="s">
        <v>901</v>
      </c>
      <c r="H560">
        <v>3</v>
      </c>
      <c r="I560" s="2">
        <v>2</v>
      </c>
      <c r="J560" t="s">
        <v>461</v>
      </c>
      <c r="K560">
        <v>1</v>
      </c>
      <c r="L560" s="2">
        <v>3</v>
      </c>
      <c r="M560" t="s">
        <v>505</v>
      </c>
      <c r="N560">
        <v>1</v>
      </c>
      <c r="O560" s="2">
        <v>3</v>
      </c>
      <c r="P560" t="str">
        <f>V560</f>
        <v>6kt Schr - FT ISO4017 A5_M12x20</v>
      </c>
      <c r="Q560">
        <f>X560</f>
        <v>2</v>
      </c>
      <c r="U560" t="s">
        <v>966</v>
      </c>
      <c r="V560" t="s">
        <v>511</v>
      </c>
      <c r="W560" t="s">
        <v>108</v>
      </c>
      <c r="X560">
        <v>2</v>
      </c>
      <c r="AA560" s="17" t="s">
        <v>670</v>
      </c>
      <c r="AB560" s="2">
        <f t="shared" si="125"/>
        <v>6</v>
      </c>
      <c r="AE560" t="s">
        <v>322</v>
      </c>
      <c r="AF560" s="8">
        <v>3.6999999999999998E-2</v>
      </c>
      <c r="AG560" s="8">
        <f t="shared" si="126"/>
        <v>0.22199999999999998</v>
      </c>
      <c r="AH560" s="8">
        <f t="shared" si="127"/>
        <v>3.6999999999999998E-2</v>
      </c>
      <c r="AI560" s="8">
        <f t="shared" si="128"/>
        <v>0.22199999999999998</v>
      </c>
      <c r="AJ560" s="8">
        <f t="shared" si="129"/>
        <v>1</v>
      </c>
      <c r="AK560" s="8" t="s">
        <v>657</v>
      </c>
    </row>
    <row r="561" spans="1:43" x14ac:dyDescent="0.3">
      <c r="A561">
        <v>162</v>
      </c>
      <c r="B561">
        <v>540</v>
      </c>
      <c r="C561" s="2">
        <v>2</v>
      </c>
      <c r="D561" s="30" t="s">
        <v>320</v>
      </c>
      <c r="E561">
        <v>1</v>
      </c>
      <c r="F561" s="2">
        <v>15</v>
      </c>
      <c r="G561" t="str">
        <f>V561</f>
        <v>6kt Schr - FT ISO4017 A5_M16x40</v>
      </c>
      <c r="H561">
        <f>X561</f>
        <v>4</v>
      </c>
      <c r="L561"/>
      <c r="U561" s="30" t="s">
        <v>316</v>
      </c>
      <c r="V561" s="30" t="s">
        <v>317</v>
      </c>
      <c r="W561" s="30" t="s">
        <v>108</v>
      </c>
      <c r="X561" s="30">
        <v>4</v>
      </c>
      <c r="Y561" s="30"/>
      <c r="AA561" s="1" t="s">
        <v>135</v>
      </c>
      <c r="AB561" s="2">
        <f t="shared" si="125"/>
        <v>4</v>
      </c>
      <c r="AE561" s="30" t="s">
        <v>322</v>
      </c>
      <c r="AF561" s="8">
        <v>0.122</v>
      </c>
      <c r="AG561" s="8">
        <f t="shared" si="126"/>
        <v>0.48799999999999999</v>
      </c>
      <c r="AH561" s="8">
        <f t="shared" si="127"/>
        <v>0.122</v>
      </c>
      <c r="AI561" s="8">
        <f t="shared" si="128"/>
        <v>0.48799999999999999</v>
      </c>
      <c r="AJ561" s="8">
        <f t="shared" si="129"/>
        <v>1</v>
      </c>
      <c r="AK561" s="8" t="s">
        <v>657</v>
      </c>
    </row>
    <row r="562" spans="1:43" x14ac:dyDescent="0.3">
      <c r="A562">
        <v>266</v>
      </c>
      <c r="B562">
        <v>541</v>
      </c>
      <c r="C562" s="2">
        <v>3</v>
      </c>
      <c r="D562" s="30" t="s">
        <v>613</v>
      </c>
      <c r="E562">
        <v>1</v>
      </c>
      <c r="F562" s="2" t="s">
        <v>460</v>
      </c>
      <c r="G562" t="s">
        <v>461</v>
      </c>
      <c r="H562">
        <v>3</v>
      </c>
      <c r="I562" s="2">
        <v>5</v>
      </c>
      <c r="J562" t="s">
        <v>524</v>
      </c>
      <c r="K562">
        <v>1</v>
      </c>
      <c r="L562" s="2">
        <v>2</v>
      </c>
      <c r="M562" t="str">
        <f>V562</f>
        <v>T-114643_L=120</v>
      </c>
      <c r="N562">
        <f>X562</f>
        <v>1</v>
      </c>
      <c r="U562" t="s">
        <v>527</v>
      </c>
      <c r="V562" t="s">
        <v>528</v>
      </c>
      <c r="W562" s="30" t="s">
        <v>108</v>
      </c>
      <c r="X562" s="30">
        <v>1</v>
      </c>
      <c r="Y562" s="30" t="s">
        <v>672</v>
      </c>
      <c r="AA562" s="12" t="str">
        <f>Y562</f>
        <v>Vijak M20x120 ISO4017</v>
      </c>
      <c r="AB562" s="2">
        <f t="shared" si="125"/>
        <v>3</v>
      </c>
      <c r="AE562" s="30" t="s">
        <v>322</v>
      </c>
      <c r="AF562" s="8">
        <v>0.36</v>
      </c>
      <c r="AG562" s="8">
        <f t="shared" si="126"/>
        <v>1.08</v>
      </c>
      <c r="AH562" s="8">
        <f t="shared" si="127"/>
        <v>0.36</v>
      </c>
      <c r="AI562" s="8">
        <f t="shared" si="128"/>
        <v>1.08</v>
      </c>
      <c r="AJ562" s="8">
        <f t="shared" si="129"/>
        <v>1</v>
      </c>
      <c r="AK562" s="8" t="s">
        <v>657</v>
      </c>
      <c r="AO562" t="s">
        <v>657</v>
      </c>
      <c r="AQ562" s="30" t="s">
        <v>638</v>
      </c>
    </row>
    <row r="563" spans="1:43" x14ac:dyDescent="0.3">
      <c r="A563">
        <v>305</v>
      </c>
      <c r="B563">
        <v>542</v>
      </c>
      <c r="C563" s="2">
        <v>3</v>
      </c>
      <c r="D563" s="30" t="s">
        <v>613</v>
      </c>
      <c r="E563">
        <v>1</v>
      </c>
      <c r="F563" s="2" t="s">
        <v>547</v>
      </c>
      <c r="G563" t="s">
        <v>548</v>
      </c>
      <c r="H563">
        <v>1</v>
      </c>
      <c r="I563" s="2">
        <v>5</v>
      </c>
      <c r="J563" t="s">
        <v>524</v>
      </c>
      <c r="K563">
        <v>1</v>
      </c>
      <c r="L563" s="2">
        <v>2</v>
      </c>
      <c r="M563" t="str">
        <f>V563</f>
        <v>T-114643_L=120</v>
      </c>
      <c r="N563">
        <f>X563</f>
        <v>1</v>
      </c>
      <c r="U563" t="s">
        <v>583</v>
      </c>
      <c r="V563" t="s">
        <v>528</v>
      </c>
      <c r="W563" s="30" t="s">
        <v>108</v>
      </c>
      <c r="X563" s="30">
        <v>1</v>
      </c>
      <c r="Y563" s="30" t="s">
        <v>672</v>
      </c>
      <c r="AA563" s="12" t="str">
        <f>Y563</f>
        <v>Vijak M20x120 ISO4017</v>
      </c>
      <c r="AB563" s="2">
        <f t="shared" si="125"/>
        <v>1</v>
      </c>
      <c r="AE563" s="30" t="s">
        <v>322</v>
      </c>
      <c r="AF563" s="8">
        <v>0.36</v>
      </c>
      <c r="AG563" s="8">
        <f t="shared" si="126"/>
        <v>0.36</v>
      </c>
      <c r="AH563" s="8">
        <f t="shared" si="127"/>
        <v>0.36</v>
      </c>
      <c r="AI563" s="8">
        <f t="shared" si="128"/>
        <v>0.36</v>
      </c>
      <c r="AJ563" s="8">
        <f t="shared" si="129"/>
        <v>1</v>
      </c>
      <c r="AK563" s="8" t="s">
        <v>657</v>
      </c>
      <c r="AO563" t="s">
        <v>657</v>
      </c>
      <c r="AQ563" s="30" t="s">
        <v>638</v>
      </c>
    </row>
    <row r="564" spans="1:43" x14ac:dyDescent="0.3">
      <c r="A564">
        <v>437</v>
      </c>
      <c r="B564">
        <v>543</v>
      </c>
      <c r="C564" s="2">
        <v>4</v>
      </c>
      <c r="D564" s="30" t="s">
        <v>894</v>
      </c>
      <c r="E564">
        <v>1</v>
      </c>
      <c r="F564" s="2">
        <v>3</v>
      </c>
      <c r="G564" t="s">
        <v>747</v>
      </c>
      <c r="H564">
        <v>3</v>
      </c>
      <c r="I564" s="2">
        <v>2</v>
      </c>
      <c r="J564" t="s">
        <v>461</v>
      </c>
      <c r="K564">
        <v>1</v>
      </c>
      <c r="L564" s="2">
        <v>5</v>
      </c>
      <c r="M564" t="s">
        <v>524</v>
      </c>
      <c r="N564">
        <v>1</v>
      </c>
      <c r="O564" s="2">
        <v>2</v>
      </c>
      <c r="P564" t="str">
        <f>V564</f>
        <v>T-114643_L=120</v>
      </c>
      <c r="Q564">
        <f>X564</f>
        <v>1</v>
      </c>
      <c r="U564" s="30" t="s">
        <v>868</v>
      </c>
      <c r="V564" s="30" t="s">
        <v>528</v>
      </c>
      <c r="W564" s="30" t="s">
        <v>108</v>
      </c>
      <c r="X564" s="30">
        <v>1</v>
      </c>
      <c r="AA564" s="17" t="s">
        <v>672</v>
      </c>
      <c r="AB564" s="2">
        <f t="shared" si="125"/>
        <v>3</v>
      </c>
      <c r="AE564" t="s">
        <v>322</v>
      </c>
      <c r="AF564" s="8">
        <v>0.36</v>
      </c>
      <c r="AG564" s="8">
        <f t="shared" si="126"/>
        <v>1.08</v>
      </c>
      <c r="AH564" s="8">
        <f t="shared" si="127"/>
        <v>0.36</v>
      </c>
      <c r="AI564" s="8">
        <f t="shared" si="128"/>
        <v>1.08</v>
      </c>
      <c r="AJ564" s="8">
        <f t="shared" si="129"/>
        <v>1</v>
      </c>
      <c r="AK564" s="8" t="s">
        <v>657</v>
      </c>
      <c r="AO564" t="s">
        <v>657</v>
      </c>
      <c r="AQ564" s="30" t="s">
        <v>638</v>
      </c>
    </row>
    <row r="565" spans="1:43" x14ac:dyDescent="0.3">
      <c r="A565">
        <v>500</v>
      </c>
      <c r="B565">
        <v>544</v>
      </c>
      <c r="C565" s="2">
        <v>5</v>
      </c>
      <c r="D565" s="30" t="s">
        <v>1040</v>
      </c>
      <c r="E565">
        <v>1</v>
      </c>
      <c r="F565" s="2">
        <v>1</v>
      </c>
      <c r="G565" t="s">
        <v>901</v>
      </c>
      <c r="H565">
        <v>3</v>
      </c>
      <c r="I565" s="2">
        <v>2</v>
      </c>
      <c r="J565" t="s">
        <v>461</v>
      </c>
      <c r="K565">
        <v>1</v>
      </c>
      <c r="L565" s="2">
        <v>5</v>
      </c>
      <c r="M565" t="s">
        <v>524</v>
      </c>
      <c r="N565">
        <v>1</v>
      </c>
      <c r="O565" s="2">
        <v>2</v>
      </c>
      <c r="P565" t="str">
        <f>V565</f>
        <v>T-114643_L=120</v>
      </c>
      <c r="Q565">
        <f>X565</f>
        <v>1</v>
      </c>
      <c r="U565" t="s">
        <v>974</v>
      </c>
      <c r="V565" t="s">
        <v>528</v>
      </c>
      <c r="W565" t="s">
        <v>108</v>
      </c>
      <c r="X565">
        <v>1</v>
      </c>
      <c r="AA565" s="17" t="s">
        <v>672</v>
      </c>
      <c r="AB565" s="2">
        <f t="shared" si="125"/>
        <v>3</v>
      </c>
      <c r="AE565" t="s">
        <v>322</v>
      </c>
      <c r="AF565" s="8">
        <v>0.36</v>
      </c>
      <c r="AG565" s="8">
        <f t="shared" si="126"/>
        <v>1.08</v>
      </c>
      <c r="AH565" s="8">
        <f t="shared" si="127"/>
        <v>0.36</v>
      </c>
      <c r="AI565" s="8">
        <f t="shared" si="128"/>
        <v>1.08</v>
      </c>
      <c r="AJ565" s="8">
        <f t="shared" si="129"/>
        <v>1</v>
      </c>
      <c r="AK565" s="8" t="s">
        <v>657</v>
      </c>
      <c r="AO565" t="s">
        <v>657</v>
      </c>
      <c r="AQ565" s="30" t="s">
        <v>638</v>
      </c>
    </row>
    <row r="566" spans="1:43" x14ac:dyDescent="0.3">
      <c r="A566">
        <v>262</v>
      </c>
      <c r="B566">
        <v>545</v>
      </c>
      <c r="C566" s="2">
        <v>3</v>
      </c>
      <c r="D566" s="30" t="s">
        <v>613</v>
      </c>
      <c r="E566">
        <v>1</v>
      </c>
      <c r="F566" s="2" t="s">
        <v>460</v>
      </c>
      <c r="G566" t="s">
        <v>461</v>
      </c>
      <c r="H566">
        <v>3</v>
      </c>
      <c r="I566" s="2">
        <v>4</v>
      </c>
      <c r="J566" t="s">
        <v>512</v>
      </c>
      <c r="K566">
        <v>1</v>
      </c>
      <c r="L566" s="2">
        <v>3</v>
      </c>
      <c r="M566" t="str">
        <f>V566</f>
        <v>6kt Schr - FT ISO4014 A5_M20x200</v>
      </c>
      <c r="N566">
        <f>X566</f>
        <v>1</v>
      </c>
      <c r="U566" t="s">
        <v>520</v>
      </c>
      <c r="V566" t="s">
        <v>521</v>
      </c>
      <c r="W566" s="30" t="s">
        <v>108</v>
      </c>
      <c r="X566" s="30">
        <v>1</v>
      </c>
      <c r="Y566" s="30" t="s">
        <v>671</v>
      </c>
      <c r="AA566" s="12" t="str">
        <f>Y566</f>
        <v>Vijak M20x200 ISO4014</v>
      </c>
      <c r="AB566" s="2">
        <f t="shared" si="125"/>
        <v>3</v>
      </c>
      <c r="AE566" s="30" t="s">
        <v>322</v>
      </c>
      <c r="AF566" s="8">
        <v>0.58099999999999996</v>
      </c>
      <c r="AG566" s="8">
        <f t="shared" si="126"/>
        <v>1.7429999999999999</v>
      </c>
      <c r="AH566" s="8">
        <f t="shared" si="127"/>
        <v>0.58099999999999996</v>
      </c>
      <c r="AI566" s="8">
        <f t="shared" si="128"/>
        <v>1.7429999999999999</v>
      </c>
      <c r="AJ566" s="8">
        <f t="shared" si="129"/>
        <v>1</v>
      </c>
      <c r="AK566" s="8" t="s">
        <v>657</v>
      </c>
    </row>
    <row r="567" spans="1:43" x14ac:dyDescent="0.3">
      <c r="A567">
        <v>301</v>
      </c>
      <c r="B567">
        <v>546</v>
      </c>
      <c r="C567" s="2">
        <v>3</v>
      </c>
      <c r="D567" s="30" t="s">
        <v>613</v>
      </c>
      <c r="E567">
        <v>1</v>
      </c>
      <c r="F567" s="2" t="s">
        <v>547</v>
      </c>
      <c r="G567" t="s">
        <v>548</v>
      </c>
      <c r="H567">
        <v>1</v>
      </c>
      <c r="I567" s="2">
        <v>4</v>
      </c>
      <c r="J567" t="s">
        <v>575</v>
      </c>
      <c r="K567">
        <v>1</v>
      </c>
      <c r="L567" s="2">
        <v>3</v>
      </c>
      <c r="M567" t="str">
        <f>V567</f>
        <v>6kt Schr - FT ISO4014 A5_M20x200</v>
      </c>
      <c r="N567">
        <f>X567</f>
        <v>1</v>
      </c>
      <c r="U567" t="s">
        <v>579</v>
      </c>
      <c r="V567" t="s">
        <v>521</v>
      </c>
      <c r="W567" s="30" t="s">
        <v>108</v>
      </c>
      <c r="X567" s="30">
        <v>1</v>
      </c>
      <c r="Y567" s="30" t="s">
        <v>671</v>
      </c>
      <c r="AA567" s="12" t="str">
        <f>Y567</f>
        <v>Vijak M20x200 ISO4014</v>
      </c>
      <c r="AB567" s="2">
        <f t="shared" si="125"/>
        <v>1</v>
      </c>
      <c r="AE567" s="30" t="s">
        <v>322</v>
      </c>
      <c r="AF567" s="8">
        <v>0.58099999999999996</v>
      </c>
      <c r="AG567" s="8">
        <f t="shared" si="126"/>
        <v>0.58099999999999996</v>
      </c>
      <c r="AH567" s="8">
        <f t="shared" si="127"/>
        <v>0.58099999999999996</v>
      </c>
      <c r="AI567" s="8">
        <f t="shared" si="128"/>
        <v>0.58099999999999996</v>
      </c>
      <c r="AJ567" s="8">
        <f t="shared" si="129"/>
        <v>1</v>
      </c>
      <c r="AK567" s="8" t="s">
        <v>657</v>
      </c>
    </row>
    <row r="568" spans="1:43" x14ac:dyDescent="0.3">
      <c r="A568">
        <v>433</v>
      </c>
      <c r="B568">
        <v>547</v>
      </c>
      <c r="C568" s="2">
        <v>4</v>
      </c>
      <c r="D568" s="30" t="s">
        <v>894</v>
      </c>
      <c r="E568">
        <v>1</v>
      </c>
      <c r="F568" s="2">
        <v>3</v>
      </c>
      <c r="G568" t="s">
        <v>747</v>
      </c>
      <c r="H568">
        <v>3</v>
      </c>
      <c r="I568" s="2">
        <v>2</v>
      </c>
      <c r="J568" t="s">
        <v>461</v>
      </c>
      <c r="K568">
        <v>1</v>
      </c>
      <c r="L568" s="2">
        <v>4</v>
      </c>
      <c r="M568" t="s">
        <v>512</v>
      </c>
      <c r="N568">
        <v>1</v>
      </c>
      <c r="O568" s="2">
        <v>3</v>
      </c>
      <c r="P568" t="str">
        <f>V568</f>
        <v>6kt Schr - FT ISO4014 A5_M20x200</v>
      </c>
      <c r="Q568">
        <f>X568</f>
        <v>1</v>
      </c>
      <c r="U568" s="30" t="s">
        <v>864</v>
      </c>
      <c r="V568" s="30" t="s">
        <v>521</v>
      </c>
      <c r="W568" s="30" t="s">
        <v>108</v>
      </c>
      <c r="X568" s="30">
        <v>1</v>
      </c>
      <c r="AA568" s="17" t="s">
        <v>671</v>
      </c>
      <c r="AB568" s="2">
        <f t="shared" si="125"/>
        <v>3</v>
      </c>
      <c r="AE568" t="s">
        <v>322</v>
      </c>
      <c r="AF568" s="8">
        <v>0.58099999999999996</v>
      </c>
      <c r="AG568" s="8">
        <f t="shared" si="126"/>
        <v>1.7429999999999999</v>
      </c>
      <c r="AH568" s="8">
        <f t="shared" si="127"/>
        <v>0.58099999999999996</v>
      </c>
      <c r="AI568" s="8">
        <f t="shared" si="128"/>
        <v>1.7429999999999999</v>
      </c>
      <c r="AJ568" s="8">
        <f t="shared" si="129"/>
        <v>1</v>
      </c>
      <c r="AK568" s="8" t="s">
        <v>657</v>
      </c>
    </row>
    <row r="569" spans="1:43" x14ac:dyDescent="0.3">
      <c r="A569">
        <v>496</v>
      </c>
      <c r="B569">
        <v>548</v>
      </c>
      <c r="C569" s="2">
        <v>5</v>
      </c>
      <c r="D569" s="30" t="s">
        <v>1040</v>
      </c>
      <c r="E569">
        <v>1</v>
      </c>
      <c r="F569" s="2">
        <v>1</v>
      </c>
      <c r="G569" t="s">
        <v>901</v>
      </c>
      <c r="H569">
        <v>3</v>
      </c>
      <c r="I569" s="2">
        <v>2</v>
      </c>
      <c r="J569" t="s">
        <v>461</v>
      </c>
      <c r="K569">
        <v>1</v>
      </c>
      <c r="L569" s="2">
        <v>4</v>
      </c>
      <c r="M569" t="s">
        <v>512</v>
      </c>
      <c r="N569">
        <v>1</v>
      </c>
      <c r="O569" s="2">
        <v>3</v>
      </c>
      <c r="P569" t="str">
        <f>V569</f>
        <v>6kt Schr - FT ISO4014 A5_M20x200</v>
      </c>
      <c r="Q569">
        <f>X569</f>
        <v>1</v>
      </c>
      <c r="U569" t="s">
        <v>970</v>
      </c>
      <c r="V569" t="s">
        <v>521</v>
      </c>
      <c r="W569" t="s">
        <v>108</v>
      </c>
      <c r="X569">
        <v>1</v>
      </c>
      <c r="AA569" s="17" t="s">
        <v>671</v>
      </c>
      <c r="AB569" s="2">
        <f t="shared" si="125"/>
        <v>3</v>
      </c>
      <c r="AE569" t="s">
        <v>322</v>
      </c>
      <c r="AF569" s="8">
        <v>0.58099999999999996</v>
      </c>
      <c r="AG569" s="8">
        <f t="shared" si="126"/>
        <v>1.7429999999999999</v>
      </c>
      <c r="AH569" s="8">
        <f t="shared" si="127"/>
        <v>0.58099999999999996</v>
      </c>
      <c r="AI569" s="8">
        <f t="shared" si="128"/>
        <v>1.7429999999999999</v>
      </c>
      <c r="AJ569" s="8">
        <f t="shared" si="129"/>
        <v>1</v>
      </c>
      <c r="AK569" s="8" t="s">
        <v>657</v>
      </c>
    </row>
    <row r="570" spans="1:43" x14ac:dyDescent="0.3">
      <c r="A570">
        <v>254</v>
      </c>
      <c r="B570">
        <v>549</v>
      </c>
      <c r="C570" s="2">
        <v>3</v>
      </c>
      <c r="D570" s="30" t="s">
        <v>613</v>
      </c>
      <c r="E570">
        <v>1</v>
      </c>
      <c r="F570" s="2" t="s">
        <v>460</v>
      </c>
      <c r="G570" t="s">
        <v>461</v>
      </c>
      <c r="H570">
        <v>3</v>
      </c>
      <c r="I570" s="2">
        <v>1</v>
      </c>
      <c r="J570" t="s">
        <v>462</v>
      </c>
      <c r="K570">
        <v>1</v>
      </c>
      <c r="L570" s="2">
        <v>7</v>
      </c>
      <c r="M570" t="str">
        <f>V570</f>
        <v>6kt Schr - FT ISO4017 A5_M20x90</v>
      </c>
      <c r="N570">
        <f>X570</f>
        <v>2</v>
      </c>
      <c r="U570" t="s">
        <v>501</v>
      </c>
      <c r="V570" t="s">
        <v>502</v>
      </c>
      <c r="W570" s="30" t="s">
        <v>108</v>
      </c>
      <c r="X570" s="30">
        <v>2</v>
      </c>
      <c r="Y570" s="30" t="s">
        <v>668</v>
      </c>
      <c r="AA570" s="12" t="str">
        <f>Y570</f>
        <v>Vijak M20x90 ISO4017</v>
      </c>
      <c r="AB570" s="2">
        <f t="shared" si="125"/>
        <v>6</v>
      </c>
      <c r="AE570" s="30" t="s">
        <v>322</v>
      </c>
      <c r="AF570" s="8">
        <v>0.30399999999999999</v>
      </c>
      <c r="AG570" s="8">
        <f t="shared" si="126"/>
        <v>1.8239999999999998</v>
      </c>
      <c r="AH570" s="8">
        <f t="shared" si="127"/>
        <v>0.30399999999999999</v>
      </c>
      <c r="AI570" s="8">
        <f t="shared" si="128"/>
        <v>1.8239999999999998</v>
      </c>
      <c r="AJ570" s="8">
        <f t="shared" si="129"/>
        <v>1</v>
      </c>
      <c r="AK570" s="8" t="s">
        <v>657</v>
      </c>
    </row>
    <row r="571" spans="1:43" x14ac:dyDescent="0.3">
      <c r="A571">
        <v>293</v>
      </c>
      <c r="B571">
        <v>550</v>
      </c>
      <c r="C571" s="2">
        <v>3</v>
      </c>
      <c r="D571" s="30" t="s">
        <v>613</v>
      </c>
      <c r="E571">
        <v>1</v>
      </c>
      <c r="F571" s="2" t="s">
        <v>547</v>
      </c>
      <c r="G571" t="s">
        <v>548</v>
      </c>
      <c r="H571">
        <v>1</v>
      </c>
      <c r="I571" s="2">
        <v>1</v>
      </c>
      <c r="J571" t="s">
        <v>549</v>
      </c>
      <c r="K571">
        <v>1</v>
      </c>
      <c r="L571" s="2">
        <v>7</v>
      </c>
      <c r="M571" t="str">
        <f>V571</f>
        <v>6kt Schr - FT ISO4017 A5_M20x90</v>
      </c>
      <c r="N571">
        <f>X571</f>
        <v>2</v>
      </c>
      <c r="U571" t="s">
        <v>570</v>
      </c>
      <c r="V571" t="s">
        <v>502</v>
      </c>
      <c r="W571" s="30" t="s">
        <v>108</v>
      </c>
      <c r="X571" s="30">
        <v>2</v>
      </c>
      <c r="Y571" s="30" t="s">
        <v>668</v>
      </c>
      <c r="AA571" s="12" t="str">
        <f>Y571</f>
        <v>Vijak M20x90 ISO4017</v>
      </c>
      <c r="AB571" s="2">
        <f t="shared" si="125"/>
        <v>2</v>
      </c>
      <c r="AE571" s="30" t="s">
        <v>322</v>
      </c>
      <c r="AF571" s="8">
        <v>0.30399999999999999</v>
      </c>
      <c r="AG571" s="8">
        <f t="shared" si="126"/>
        <v>0.60799999999999998</v>
      </c>
      <c r="AH571" s="8">
        <f t="shared" si="127"/>
        <v>0.30399999999999999</v>
      </c>
      <c r="AI571" s="8">
        <f t="shared" si="128"/>
        <v>0.60799999999999998</v>
      </c>
      <c r="AJ571" s="8">
        <f t="shared" si="129"/>
        <v>1</v>
      </c>
      <c r="AK571" s="8" t="s">
        <v>657</v>
      </c>
    </row>
    <row r="572" spans="1:43" x14ac:dyDescent="0.3">
      <c r="A572">
        <v>425</v>
      </c>
      <c r="B572">
        <v>551</v>
      </c>
      <c r="C572" s="2">
        <v>4</v>
      </c>
      <c r="D572" s="30" t="s">
        <v>894</v>
      </c>
      <c r="E572">
        <v>1</v>
      </c>
      <c r="F572" s="2">
        <v>3</v>
      </c>
      <c r="G572" t="s">
        <v>747</v>
      </c>
      <c r="H572">
        <v>3</v>
      </c>
      <c r="I572" s="2">
        <v>2</v>
      </c>
      <c r="J572" t="s">
        <v>461</v>
      </c>
      <c r="K572">
        <v>1</v>
      </c>
      <c r="L572" s="2">
        <v>1</v>
      </c>
      <c r="M572" t="s">
        <v>462</v>
      </c>
      <c r="N572">
        <v>1</v>
      </c>
      <c r="O572" s="2">
        <v>7</v>
      </c>
      <c r="P572" t="str">
        <f>V572</f>
        <v>6kt Schr - FT ISO4017 A5_M20x90</v>
      </c>
      <c r="Q572">
        <f>X572</f>
        <v>2</v>
      </c>
      <c r="U572" s="30" t="s">
        <v>856</v>
      </c>
      <c r="V572" s="30" t="s">
        <v>502</v>
      </c>
      <c r="W572" s="30" t="s">
        <v>108</v>
      </c>
      <c r="X572" s="30">
        <v>2</v>
      </c>
      <c r="AA572" s="17" t="s">
        <v>668</v>
      </c>
      <c r="AB572" s="2">
        <f t="shared" si="125"/>
        <v>6</v>
      </c>
      <c r="AE572" t="s">
        <v>322</v>
      </c>
      <c r="AF572" s="8">
        <v>0.30399999999999999</v>
      </c>
      <c r="AG572" s="8">
        <f t="shared" si="126"/>
        <v>1.8239999999999998</v>
      </c>
      <c r="AH572" s="8">
        <f t="shared" si="127"/>
        <v>0.30399999999999999</v>
      </c>
      <c r="AI572" s="8">
        <f t="shared" si="128"/>
        <v>1.8239999999999998</v>
      </c>
      <c r="AJ572" s="8">
        <f t="shared" si="129"/>
        <v>1</v>
      </c>
      <c r="AK572" s="8" t="s">
        <v>657</v>
      </c>
    </row>
    <row r="573" spans="1:43" x14ac:dyDescent="0.3">
      <c r="A573">
        <v>488</v>
      </c>
      <c r="B573">
        <v>552</v>
      </c>
      <c r="C573" s="2">
        <v>5</v>
      </c>
      <c r="D573" s="30" t="s">
        <v>1040</v>
      </c>
      <c r="E573">
        <v>1</v>
      </c>
      <c r="F573" s="2">
        <v>1</v>
      </c>
      <c r="G573" t="s">
        <v>901</v>
      </c>
      <c r="H573">
        <v>3</v>
      </c>
      <c r="I573" s="2">
        <v>2</v>
      </c>
      <c r="J573" t="s">
        <v>461</v>
      </c>
      <c r="K573">
        <v>1</v>
      </c>
      <c r="L573" s="2">
        <v>1</v>
      </c>
      <c r="M573" t="s">
        <v>462</v>
      </c>
      <c r="N573">
        <v>1</v>
      </c>
      <c r="O573" s="2">
        <v>7</v>
      </c>
      <c r="P573" t="str">
        <f>V573</f>
        <v>6kt Schr - FT ISO4017 A5_M20x90</v>
      </c>
      <c r="Q573">
        <f>X573</f>
        <v>2</v>
      </c>
      <c r="U573" t="s">
        <v>963</v>
      </c>
      <c r="V573" t="s">
        <v>502</v>
      </c>
      <c r="W573" t="s">
        <v>108</v>
      </c>
      <c r="X573">
        <v>2</v>
      </c>
      <c r="AA573" s="17" t="s">
        <v>668</v>
      </c>
      <c r="AB573" s="2">
        <f t="shared" si="125"/>
        <v>6</v>
      </c>
      <c r="AE573" t="s">
        <v>322</v>
      </c>
      <c r="AF573" s="8">
        <v>0.30399999999999999</v>
      </c>
      <c r="AG573" s="8">
        <f t="shared" si="126"/>
        <v>1.8239999999999998</v>
      </c>
      <c r="AH573" s="8">
        <f t="shared" si="127"/>
        <v>0.30399999999999999</v>
      </c>
      <c r="AI573" s="8">
        <f t="shared" si="128"/>
        <v>1.8239999999999998</v>
      </c>
      <c r="AJ573" s="8">
        <f t="shared" si="129"/>
        <v>1</v>
      </c>
      <c r="AK573" s="8" t="s">
        <v>657</v>
      </c>
    </row>
    <row r="574" spans="1:43" x14ac:dyDescent="0.3">
      <c r="A574">
        <v>271</v>
      </c>
      <c r="B574">
        <v>553</v>
      </c>
      <c r="C574" s="2">
        <v>3</v>
      </c>
      <c r="D574" s="30" t="s">
        <v>613</v>
      </c>
      <c r="E574">
        <v>1</v>
      </c>
      <c r="F574" s="2" t="s">
        <v>460</v>
      </c>
      <c r="G574" t="s">
        <v>461</v>
      </c>
      <c r="H574">
        <v>3</v>
      </c>
      <c r="I574" s="2">
        <v>6</v>
      </c>
      <c r="J574" t="s">
        <v>529</v>
      </c>
      <c r="K574">
        <v>1</v>
      </c>
      <c r="L574" s="2">
        <v>4</v>
      </c>
      <c r="M574" t="str">
        <f>V574</f>
        <v>6kt Schr - FT ISO4017 A5_M5x30</v>
      </c>
      <c r="N574">
        <f>X574</f>
        <v>4</v>
      </c>
      <c r="U574" t="s">
        <v>539</v>
      </c>
      <c r="V574" t="s">
        <v>540</v>
      </c>
      <c r="W574" s="30" t="s">
        <v>108</v>
      </c>
      <c r="X574" s="30">
        <v>4</v>
      </c>
      <c r="Y574" s="30" t="s">
        <v>675</v>
      </c>
      <c r="AA574" s="12" t="str">
        <f>Y574</f>
        <v>Vijak M5x30 ISO4017</v>
      </c>
      <c r="AB574" s="2">
        <f t="shared" ref="AB574:AB585" si="130">PRODUCT(E574,H574,K574,N574,Q574)</f>
        <v>12</v>
      </c>
      <c r="AE574" s="30" t="s">
        <v>322</v>
      </c>
      <c r="AF574" s="8">
        <v>6.0000000000000001E-3</v>
      </c>
      <c r="AG574" s="8">
        <f t="shared" ref="AG574:AG585" si="131">AF574*AB574</f>
        <v>7.2000000000000008E-2</v>
      </c>
      <c r="AH574" s="8">
        <f t="shared" ref="AH574:AH585" si="132">AF574</f>
        <v>6.0000000000000001E-3</v>
      </c>
      <c r="AI574" s="8">
        <f t="shared" ref="AI574:AI585" si="133">AH574*AB574</f>
        <v>7.2000000000000008E-2</v>
      </c>
      <c r="AJ574" s="8">
        <f t="shared" ref="AJ574:AJ585" si="134">AI574/AG574</f>
        <v>1</v>
      </c>
      <c r="AK574" s="8" t="s">
        <v>657</v>
      </c>
    </row>
    <row r="575" spans="1:43" x14ac:dyDescent="0.3">
      <c r="A575">
        <v>310</v>
      </c>
      <c r="B575">
        <v>554</v>
      </c>
      <c r="C575" s="2">
        <v>3</v>
      </c>
      <c r="D575" s="30" t="s">
        <v>613</v>
      </c>
      <c r="E575">
        <v>1</v>
      </c>
      <c r="F575" s="2" t="s">
        <v>547</v>
      </c>
      <c r="G575" t="s">
        <v>548</v>
      </c>
      <c r="H575">
        <v>1</v>
      </c>
      <c r="I575" s="2">
        <v>6</v>
      </c>
      <c r="J575" t="s">
        <v>529</v>
      </c>
      <c r="K575">
        <v>1</v>
      </c>
      <c r="L575" s="2">
        <v>4</v>
      </c>
      <c r="M575" t="str">
        <f>V575</f>
        <v>6kt Schr - FT ISO4017 A5_M5x30</v>
      </c>
      <c r="N575">
        <f>X575</f>
        <v>4</v>
      </c>
      <c r="U575" t="s">
        <v>588</v>
      </c>
      <c r="V575" t="s">
        <v>540</v>
      </c>
      <c r="W575" s="30" t="s">
        <v>108</v>
      </c>
      <c r="X575" s="30">
        <v>4</v>
      </c>
      <c r="Y575" s="30" t="s">
        <v>675</v>
      </c>
      <c r="AA575" s="12" t="str">
        <f>Y575</f>
        <v>Vijak M5x30 ISO4017</v>
      </c>
      <c r="AB575" s="2">
        <f t="shared" si="130"/>
        <v>4</v>
      </c>
      <c r="AE575" s="30" t="s">
        <v>322</v>
      </c>
      <c r="AF575" s="8">
        <v>6.0000000000000001E-3</v>
      </c>
      <c r="AG575" s="8">
        <f t="shared" si="131"/>
        <v>2.4E-2</v>
      </c>
      <c r="AH575" s="8">
        <f t="shared" si="132"/>
        <v>6.0000000000000001E-3</v>
      </c>
      <c r="AI575" s="8">
        <f t="shared" si="133"/>
        <v>2.4E-2</v>
      </c>
      <c r="AJ575" s="8">
        <f t="shared" si="134"/>
        <v>1</v>
      </c>
      <c r="AK575" s="8" t="s">
        <v>657</v>
      </c>
    </row>
    <row r="576" spans="1:43" x14ac:dyDescent="0.3">
      <c r="A576">
        <v>441</v>
      </c>
      <c r="B576">
        <v>555</v>
      </c>
      <c r="C576" s="2">
        <v>4</v>
      </c>
      <c r="D576" s="30" t="s">
        <v>894</v>
      </c>
      <c r="E576">
        <v>1</v>
      </c>
      <c r="F576" s="2">
        <v>3</v>
      </c>
      <c r="G576" t="s">
        <v>747</v>
      </c>
      <c r="H576">
        <v>3</v>
      </c>
      <c r="I576" s="2">
        <v>2</v>
      </c>
      <c r="J576" t="s">
        <v>461</v>
      </c>
      <c r="K576">
        <v>1</v>
      </c>
      <c r="L576" s="2">
        <v>6</v>
      </c>
      <c r="M576" t="s">
        <v>529</v>
      </c>
      <c r="N576">
        <v>1</v>
      </c>
      <c r="O576" s="2">
        <v>3</v>
      </c>
      <c r="P576" t="str">
        <f>V576</f>
        <v>6kt Schr - FT ISO4017 A5_M5x30</v>
      </c>
      <c r="Q576">
        <f>X576</f>
        <v>4</v>
      </c>
      <c r="U576" s="30" t="s">
        <v>872</v>
      </c>
      <c r="V576" s="30" t="s">
        <v>540</v>
      </c>
      <c r="W576" s="30" t="s">
        <v>108</v>
      </c>
      <c r="X576" s="30">
        <v>4</v>
      </c>
      <c r="AA576" s="17" t="s">
        <v>675</v>
      </c>
      <c r="AB576" s="2">
        <f t="shared" si="130"/>
        <v>12</v>
      </c>
      <c r="AE576" t="s">
        <v>322</v>
      </c>
      <c r="AF576" s="8">
        <v>0.06</v>
      </c>
      <c r="AG576" s="8">
        <f t="shared" si="131"/>
        <v>0.72</v>
      </c>
      <c r="AH576" s="8">
        <f t="shared" si="132"/>
        <v>0.06</v>
      </c>
      <c r="AI576" s="8">
        <f t="shared" si="133"/>
        <v>0.72</v>
      </c>
      <c r="AJ576" s="8">
        <f t="shared" si="134"/>
        <v>1</v>
      </c>
      <c r="AK576" s="8" t="s">
        <v>657</v>
      </c>
    </row>
    <row r="577" spans="1:43" x14ac:dyDescent="0.3">
      <c r="A577">
        <v>504</v>
      </c>
      <c r="B577">
        <v>556</v>
      </c>
      <c r="C577" s="2">
        <v>5</v>
      </c>
      <c r="D577" s="30" t="s">
        <v>1040</v>
      </c>
      <c r="E577">
        <v>1</v>
      </c>
      <c r="F577" s="2">
        <v>1</v>
      </c>
      <c r="G577" t="s">
        <v>901</v>
      </c>
      <c r="H577">
        <v>3</v>
      </c>
      <c r="I577" s="2">
        <v>2</v>
      </c>
      <c r="J577" t="s">
        <v>461</v>
      </c>
      <c r="K577">
        <v>1</v>
      </c>
      <c r="L577" s="2">
        <v>6</v>
      </c>
      <c r="M577" t="s">
        <v>529</v>
      </c>
      <c r="N577">
        <v>1</v>
      </c>
      <c r="O577" s="2">
        <v>3</v>
      </c>
      <c r="P577" t="str">
        <f>V577</f>
        <v>6kt Schr - FT ISO4017 A5_M5x30</v>
      </c>
      <c r="Q577">
        <f>X577</f>
        <v>4</v>
      </c>
      <c r="U577" t="s">
        <v>978</v>
      </c>
      <c r="V577" t="s">
        <v>540</v>
      </c>
      <c r="W577" t="s">
        <v>108</v>
      </c>
      <c r="X577">
        <v>4</v>
      </c>
      <c r="AA577" s="17" t="s">
        <v>675</v>
      </c>
      <c r="AB577" s="2">
        <f t="shared" si="130"/>
        <v>12</v>
      </c>
      <c r="AE577" t="s">
        <v>322</v>
      </c>
      <c r="AF577" s="8">
        <v>6.0000000000000001E-3</v>
      </c>
      <c r="AG577" s="8">
        <f t="shared" si="131"/>
        <v>7.2000000000000008E-2</v>
      </c>
      <c r="AH577" s="8">
        <f t="shared" si="132"/>
        <v>6.0000000000000001E-3</v>
      </c>
      <c r="AI577" s="8">
        <f t="shared" si="133"/>
        <v>7.2000000000000008E-2</v>
      </c>
      <c r="AJ577" s="8">
        <f t="shared" si="134"/>
        <v>1</v>
      </c>
      <c r="AK577" s="8" t="s">
        <v>657</v>
      </c>
      <c r="AL577" s="12"/>
    </row>
    <row r="578" spans="1:43" x14ac:dyDescent="0.3">
      <c r="A578">
        <v>274</v>
      </c>
      <c r="B578">
        <v>557</v>
      </c>
      <c r="C578" s="2">
        <v>3</v>
      </c>
      <c r="D578" s="30" t="s">
        <v>613</v>
      </c>
      <c r="E578">
        <v>1</v>
      </c>
      <c r="F578" s="2" t="s">
        <v>460</v>
      </c>
      <c r="G578" t="s">
        <v>461</v>
      </c>
      <c r="H578">
        <v>3</v>
      </c>
      <c r="I578" s="2">
        <v>6</v>
      </c>
      <c r="J578" t="s">
        <v>529</v>
      </c>
      <c r="K578">
        <v>1</v>
      </c>
      <c r="L578" s="2">
        <v>7</v>
      </c>
      <c r="M578" t="str">
        <f>V578</f>
        <v>Se-Schr In-6kt ISO10642 FT A5_M8x16</v>
      </c>
      <c r="N578">
        <f>X578</f>
        <v>1</v>
      </c>
      <c r="U578" t="s">
        <v>545</v>
      </c>
      <c r="V578" t="s">
        <v>546</v>
      </c>
      <c r="W578" s="30" t="s">
        <v>108</v>
      </c>
      <c r="X578" s="30">
        <v>1</v>
      </c>
      <c r="Y578" s="30" t="s">
        <v>678</v>
      </c>
      <c r="AA578" s="12" t="str">
        <f>Y578</f>
        <v>Vijak M8x16 ISO10642</v>
      </c>
      <c r="AB578" s="2">
        <f t="shared" si="130"/>
        <v>3</v>
      </c>
      <c r="AE578" s="30" t="s">
        <v>322</v>
      </c>
      <c r="AF578" s="8">
        <v>8.0000000000000002E-3</v>
      </c>
      <c r="AG578" s="8">
        <f t="shared" si="131"/>
        <v>2.4E-2</v>
      </c>
      <c r="AH578" s="8">
        <f t="shared" si="132"/>
        <v>8.0000000000000002E-3</v>
      </c>
      <c r="AI578" s="8">
        <f t="shared" si="133"/>
        <v>2.4E-2</v>
      </c>
      <c r="AJ578" s="8">
        <f t="shared" si="134"/>
        <v>1</v>
      </c>
      <c r="AK578" s="8" t="s">
        <v>657</v>
      </c>
      <c r="AL578" s="12"/>
      <c r="AQ578" s="12"/>
    </row>
    <row r="579" spans="1:43" x14ac:dyDescent="0.3">
      <c r="A579">
        <v>313</v>
      </c>
      <c r="B579">
        <v>558</v>
      </c>
      <c r="C579" s="2">
        <v>3</v>
      </c>
      <c r="D579" s="30" t="s">
        <v>613</v>
      </c>
      <c r="E579">
        <v>1</v>
      </c>
      <c r="F579" s="2" t="s">
        <v>547</v>
      </c>
      <c r="G579" t="s">
        <v>548</v>
      </c>
      <c r="H579">
        <v>1</v>
      </c>
      <c r="I579" s="2">
        <v>6</v>
      </c>
      <c r="J579" t="s">
        <v>529</v>
      </c>
      <c r="K579">
        <v>1</v>
      </c>
      <c r="L579" s="2">
        <v>7</v>
      </c>
      <c r="M579" t="str">
        <f>V579</f>
        <v>Se-Schr In-6kt ISO10642 FT A5_M8x16</v>
      </c>
      <c r="N579">
        <f>X579</f>
        <v>1</v>
      </c>
      <c r="U579" t="s">
        <v>591</v>
      </c>
      <c r="V579" t="s">
        <v>546</v>
      </c>
      <c r="W579" s="30" t="s">
        <v>108</v>
      </c>
      <c r="X579" s="30">
        <v>1</v>
      </c>
      <c r="Y579" s="30" t="s">
        <v>678</v>
      </c>
      <c r="AA579" s="12" t="str">
        <f>Y579</f>
        <v>Vijak M8x16 ISO10642</v>
      </c>
      <c r="AB579" s="2">
        <f t="shared" si="130"/>
        <v>1</v>
      </c>
      <c r="AE579" s="30" t="s">
        <v>322</v>
      </c>
      <c r="AF579" s="8">
        <v>8.0000000000000002E-3</v>
      </c>
      <c r="AG579" s="8">
        <f t="shared" si="131"/>
        <v>8.0000000000000002E-3</v>
      </c>
      <c r="AH579" s="8">
        <f t="shared" si="132"/>
        <v>8.0000000000000002E-3</v>
      </c>
      <c r="AI579" s="8">
        <f t="shared" si="133"/>
        <v>8.0000000000000002E-3</v>
      </c>
      <c r="AJ579" s="8">
        <f t="shared" si="134"/>
        <v>1</v>
      </c>
      <c r="AK579" s="8" t="s">
        <v>657</v>
      </c>
      <c r="AQ579" s="12"/>
    </row>
    <row r="580" spans="1:43" x14ac:dyDescent="0.3">
      <c r="A580">
        <v>444</v>
      </c>
      <c r="B580">
        <v>559</v>
      </c>
      <c r="C580" s="2">
        <v>4</v>
      </c>
      <c r="D580" s="30" t="s">
        <v>894</v>
      </c>
      <c r="E580">
        <v>1</v>
      </c>
      <c r="F580" s="2">
        <v>3</v>
      </c>
      <c r="G580" t="s">
        <v>747</v>
      </c>
      <c r="H580">
        <v>3</v>
      </c>
      <c r="I580" s="2">
        <v>2</v>
      </c>
      <c r="J580" t="s">
        <v>461</v>
      </c>
      <c r="K580">
        <v>1</v>
      </c>
      <c r="L580" s="2">
        <v>6</v>
      </c>
      <c r="M580" t="s">
        <v>529</v>
      </c>
      <c r="N580">
        <v>1</v>
      </c>
      <c r="O580" s="2">
        <v>6</v>
      </c>
      <c r="P580" t="str">
        <f>V580</f>
        <v>Se-Schr In-6kt ISO10642 FT A5_M8x16</v>
      </c>
      <c r="Q580">
        <f>X580</f>
        <v>1</v>
      </c>
      <c r="U580" s="30" t="s">
        <v>875</v>
      </c>
      <c r="V580" s="30" t="s">
        <v>546</v>
      </c>
      <c r="W580" s="30" t="s">
        <v>108</v>
      </c>
      <c r="X580" s="30">
        <v>1</v>
      </c>
      <c r="AA580" s="12" t="s">
        <v>678</v>
      </c>
      <c r="AB580" s="2">
        <f t="shared" si="130"/>
        <v>3</v>
      </c>
      <c r="AE580" t="s">
        <v>322</v>
      </c>
      <c r="AF580" s="8">
        <v>8.0000000000000002E-3</v>
      </c>
      <c r="AG580" s="8">
        <f t="shared" si="131"/>
        <v>2.4E-2</v>
      </c>
      <c r="AH580" s="8">
        <f t="shared" si="132"/>
        <v>8.0000000000000002E-3</v>
      </c>
      <c r="AI580" s="8">
        <f t="shared" si="133"/>
        <v>2.4E-2</v>
      </c>
      <c r="AJ580" s="8">
        <f t="shared" si="134"/>
        <v>1</v>
      </c>
      <c r="AK580" s="8" t="s">
        <v>657</v>
      </c>
    </row>
    <row r="581" spans="1:43" x14ac:dyDescent="0.3">
      <c r="A581">
        <v>507</v>
      </c>
      <c r="B581">
        <v>560</v>
      </c>
      <c r="C581" s="2">
        <v>5</v>
      </c>
      <c r="D581" s="30" t="s">
        <v>1040</v>
      </c>
      <c r="E581">
        <v>1</v>
      </c>
      <c r="F581" s="2">
        <v>1</v>
      </c>
      <c r="G581" t="s">
        <v>901</v>
      </c>
      <c r="H581">
        <v>3</v>
      </c>
      <c r="I581" s="2">
        <v>2</v>
      </c>
      <c r="J581" t="s">
        <v>461</v>
      </c>
      <c r="K581">
        <v>1</v>
      </c>
      <c r="L581" s="2">
        <v>6</v>
      </c>
      <c r="M581" t="s">
        <v>529</v>
      </c>
      <c r="N581">
        <v>1</v>
      </c>
      <c r="O581" s="2">
        <v>6</v>
      </c>
      <c r="P581" t="str">
        <f>V581</f>
        <v>Se-Schr In-6kt ISO10642 FT A5_M8x16</v>
      </c>
      <c r="Q581">
        <f>X581</f>
        <v>1</v>
      </c>
      <c r="U581" t="s">
        <v>981</v>
      </c>
      <c r="V581" t="s">
        <v>546</v>
      </c>
      <c r="W581" t="s">
        <v>108</v>
      </c>
      <c r="X581">
        <v>1</v>
      </c>
      <c r="AA581" s="12" t="s">
        <v>678</v>
      </c>
      <c r="AB581" s="2">
        <f t="shared" si="130"/>
        <v>3</v>
      </c>
      <c r="AE581" t="s">
        <v>322</v>
      </c>
      <c r="AF581" s="8">
        <v>8.0000000000000002E-3</v>
      </c>
      <c r="AG581" s="8">
        <f t="shared" si="131"/>
        <v>2.4E-2</v>
      </c>
      <c r="AH581" s="8">
        <f t="shared" si="132"/>
        <v>8.0000000000000002E-3</v>
      </c>
      <c r="AI581" s="8">
        <f t="shared" si="133"/>
        <v>2.4E-2</v>
      </c>
      <c r="AJ581" s="8">
        <f t="shared" si="134"/>
        <v>1</v>
      </c>
      <c r="AK581" s="8" t="s">
        <v>657</v>
      </c>
      <c r="AQ581" s="12"/>
    </row>
    <row r="582" spans="1:43" x14ac:dyDescent="0.3">
      <c r="A582">
        <v>270</v>
      </c>
      <c r="B582">
        <v>561</v>
      </c>
      <c r="C582" s="2">
        <v>3</v>
      </c>
      <c r="D582" s="30" t="s">
        <v>613</v>
      </c>
      <c r="E582">
        <v>1</v>
      </c>
      <c r="F582" s="2" t="s">
        <v>460</v>
      </c>
      <c r="G582" t="s">
        <v>461</v>
      </c>
      <c r="H582">
        <v>3</v>
      </c>
      <c r="I582" s="2">
        <v>6</v>
      </c>
      <c r="J582" t="s">
        <v>529</v>
      </c>
      <c r="K582">
        <v>1</v>
      </c>
      <c r="L582" s="2">
        <v>3</v>
      </c>
      <c r="M582" t="str">
        <f>V582</f>
        <v>6kt Schr - FT ISO4017 A5_M8x25</v>
      </c>
      <c r="N582">
        <f>X582</f>
        <v>2</v>
      </c>
      <c r="U582" t="s">
        <v>537</v>
      </c>
      <c r="V582" t="s">
        <v>538</v>
      </c>
      <c r="W582" s="30" t="s">
        <v>108</v>
      </c>
      <c r="X582" s="30">
        <v>2</v>
      </c>
      <c r="Y582" s="30" t="s">
        <v>674</v>
      </c>
      <c r="AA582" s="12" t="str">
        <f>Y582</f>
        <v>Vijak M8x25 ISO4017</v>
      </c>
      <c r="AB582" s="2">
        <f t="shared" si="130"/>
        <v>6</v>
      </c>
      <c r="AE582" s="30" t="s">
        <v>322</v>
      </c>
      <c r="AF582" s="8">
        <v>1.6E-2</v>
      </c>
      <c r="AG582" s="8">
        <f t="shared" si="131"/>
        <v>9.6000000000000002E-2</v>
      </c>
      <c r="AH582" s="8">
        <f t="shared" si="132"/>
        <v>1.6E-2</v>
      </c>
      <c r="AI582" s="8">
        <f t="shared" si="133"/>
        <v>9.6000000000000002E-2</v>
      </c>
      <c r="AJ582" s="8">
        <f t="shared" si="134"/>
        <v>1</v>
      </c>
      <c r="AK582" s="8" t="s">
        <v>657</v>
      </c>
    </row>
    <row r="583" spans="1:43" x14ac:dyDescent="0.3">
      <c r="A583">
        <v>309</v>
      </c>
      <c r="B583">
        <v>562</v>
      </c>
      <c r="C583" s="2">
        <v>3</v>
      </c>
      <c r="D583" s="30" t="s">
        <v>613</v>
      </c>
      <c r="E583">
        <v>1</v>
      </c>
      <c r="F583" s="2" t="s">
        <v>547</v>
      </c>
      <c r="G583" t="s">
        <v>548</v>
      </c>
      <c r="H583">
        <v>1</v>
      </c>
      <c r="I583" s="2">
        <v>6</v>
      </c>
      <c r="J583" t="s">
        <v>529</v>
      </c>
      <c r="K583">
        <v>1</v>
      </c>
      <c r="L583" s="2">
        <v>3</v>
      </c>
      <c r="M583" t="str">
        <f>V583</f>
        <v>6kt Schr - FT ISO4017 A5_M8x25</v>
      </c>
      <c r="N583">
        <f>X583</f>
        <v>2</v>
      </c>
      <c r="U583" t="s">
        <v>587</v>
      </c>
      <c r="V583" t="s">
        <v>538</v>
      </c>
      <c r="W583" s="30" t="s">
        <v>108</v>
      </c>
      <c r="X583" s="30">
        <v>2</v>
      </c>
      <c r="Y583" s="30" t="s">
        <v>674</v>
      </c>
      <c r="AA583" s="12" t="str">
        <f>Y583</f>
        <v>Vijak M8x25 ISO4017</v>
      </c>
      <c r="AB583" s="2">
        <f t="shared" si="130"/>
        <v>2</v>
      </c>
      <c r="AE583" s="30" t="s">
        <v>322</v>
      </c>
      <c r="AF583" s="8">
        <v>1.6E-2</v>
      </c>
      <c r="AG583" s="8">
        <f t="shared" si="131"/>
        <v>3.2000000000000001E-2</v>
      </c>
      <c r="AH583" s="8">
        <f t="shared" si="132"/>
        <v>1.6E-2</v>
      </c>
      <c r="AI583" s="8">
        <f t="shared" si="133"/>
        <v>3.2000000000000001E-2</v>
      </c>
      <c r="AJ583" s="8">
        <f t="shared" si="134"/>
        <v>1</v>
      </c>
      <c r="AK583" s="8" t="s">
        <v>657</v>
      </c>
      <c r="AL583" s="12"/>
    </row>
    <row r="584" spans="1:43" x14ac:dyDescent="0.3">
      <c r="A584">
        <v>440</v>
      </c>
      <c r="B584">
        <v>563</v>
      </c>
      <c r="C584" s="2">
        <v>4</v>
      </c>
      <c r="D584" s="30" t="s">
        <v>894</v>
      </c>
      <c r="E584">
        <v>1</v>
      </c>
      <c r="F584" s="2">
        <v>3</v>
      </c>
      <c r="G584" t="s">
        <v>747</v>
      </c>
      <c r="H584">
        <v>3</v>
      </c>
      <c r="I584" s="2">
        <v>2</v>
      </c>
      <c r="J584" t="s">
        <v>461</v>
      </c>
      <c r="K584">
        <v>1</v>
      </c>
      <c r="L584" s="2">
        <v>6</v>
      </c>
      <c r="M584" t="s">
        <v>529</v>
      </c>
      <c r="N584">
        <v>1</v>
      </c>
      <c r="O584" s="2">
        <v>2</v>
      </c>
      <c r="P584" t="str">
        <f>V584</f>
        <v>6kt Schr - FT ISO4017 A5_M8x25</v>
      </c>
      <c r="Q584">
        <f>X584</f>
        <v>2</v>
      </c>
      <c r="U584" s="30" t="s">
        <v>871</v>
      </c>
      <c r="V584" s="30" t="s">
        <v>538</v>
      </c>
      <c r="W584" s="30" t="s">
        <v>108</v>
      </c>
      <c r="X584" s="30">
        <v>2</v>
      </c>
      <c r="AA584" s="17" t="s">
        <v>674</v>
      </c>
      <c r="AB584" s="2">
        <f t="shared" si="130"/>
        <v>6</v>
      </c>
      <c r="AE584" t="s">
        <v>322</v>
      </c>
      <c r="AF584" s="8">
        <v>0.16</v>
      </c>
      <c r="AG584" s="8">
        <f t="shared" si="131"/>
        <v>0.96</v>
      </c>
      <c r="AH584" s="8">
        <f t="shared" si="132"/>
        <v>0.16</v>
      </c>
      <c r="AI584" s="8">
        <f t="shared" si="133"/>
        <v>0.96</v>
      </c>
      <c r="AJ584" s="8">
        <f t="shared" si="134"/>
        <v>1</v>
      </c>
      <c r="AK584" s="8" t="s">
        <v>657</v>
      </c>
      <c r="AL584" s="12"/>
    </row>
    <row r="585" spans="1:43" x14ac:dyDescent="0.3">
      <c r="A585">
        <v>503</v>
      </c>
      <c r="B585">
        <v>564</v>
      </c>
      <c r="C585" s="2">
        <v>5</v>
      </c>
      <c r="D585" s="30" t="s">
        <v>1040</v>
      </c>
      <c r="E585">
        <v>1</v>
      </c>
      <c r="F585" s="2">
        <v>1</v>
      </c>
      <c r="G585" t="s">
        <v>901</v>
      </c>
      <c r="H585">
        <v>3</v>
      </c>
      <c r="I585" s="2">
        <v>2</v>
      </c>
      <c r="J585" t="s">
        <v>461</v>
      </c>
      <c r="K585">
        <v>1</v>
      </c>
      <c r="L585" s="2">
        <v>6</v>
      </c>
      <c r="M585" t="s">
        <v>529</v>
      </c>
      <c r="N585">
        <v>1</v>
      </c>
      <c r="O585" s="2">
        <v>2</v>
      </c>
      <c r="P585" t="str">
        <f>V585</f>
        <v>6kt Schr - FT ISO4017 A5_M8x25</v>
      </c>
      <c r="Q585">
        <f>X585</f>
        <v>2</v>
      </c>
      <c r="U585" t="s">
        <v>977</v>
      </c>
      <c r="V585" t="s">
        <v>538</v>
      </c>
      <c r="W585" t="s">
        <v>108</v>
      </c>
      <c r="X585">
        <v>2</v>
      </c>
      <c r="AA585" s="17" t="s">
        <v>674</v>
      </c>
      <c r="AB585" s="2">
        <f t="shared" si="130"/>
        <v>6</v>
      </c>
      <c r="AE585" t="s">
        <v>322</v>
      </c>
      <c r="AF585" s="8">
        <v>1.6E-2</v>
      </c>
      <c r="AG585" s="8">
        <f t="shared" si="131"/>
        <v>9.6000000000000002E-2</v>
      </c>
      <c r="AH585" s="8">
        <f t="shared" si="132"/>
        <v>1.6E-2</v>
      </c>
      <c r="AI585" s="8">
        <f t="shared" si="133"/>
        <v>9.6000000000000002E-2</v>
      </c>
      <c r="AJ585" s="8">
        <f t="shared" si="134"/>
        <v>1</v>
      </c>
      <c r="AK585" s="8" t="s">
        <v>657</v>
      </c>
      <c r="AQ58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D30A-EBF9-443B-B0EC-5045A78EA813}">
  <dimension ref="A1:L24"/>
  <sheetViews>
    <sheetView tabSelected="1" zoomScale="160" zoomScaleNormal="160" workbookViewId="0">
      <selection activeCell="I8" sqref="I8"/>
    </sheetView>
  </sheetViews>
  <sheetFormatPr defaultRowHeight="14.4" x14ac:dyDescent="0.3"/>
  <cols>
    <col min="8" max="8" width="12.88671875" bestFit="1" customWidth="1"/>
    <col min="10" max="12" width="9.109375" style="40"/>
  </cols>
  <sheetData>
    <row r="1" spans="1:12" x14ac:dyDescent="0.3">
      <c r="A1">
        <v>1</v>
      </c>
      <c r="B1" t="s">
        <v>1055</v>
      </c>
      <c r="C1" t="s">
        <v>117</v>
      </c>
      <c r="D1" t="s">
        <v>119</v>
      </c>
      <c r="E1" t="s">
        <v>118</v>
      </c>
      <c r="F1" t="s">
        <v>1056</v>
      </c>
      <c r="G1" s="30" t="s">
        <v>1057</v>
      </c>
      <c r="J1" s="42" t="s">
        <v>1058</v>
      </c>
      <c r="K1" s="42" t="s">
        <v>1059</v>
      </c>
      <c r="L1" s="42" t="s">
        <v>1060</v>
      </c>
    </row>
    <row r="2" spans="1:12" x14ac:dyDescent="0.3">
      <c r="A2">
        <v>2</v>
      </c>
      <c r="B2" s="32" t="s">
        <v>129</v>
      </c>
      <c r="C2">
        <v>3</v>
      </c>
      <c r="D2">
        <v>6000</v>
      </c>
      <c r="E2">
        <v>1500</v>
      </c>
      <c r="F2">
        <v>3</v>
      </c>
      <c r="G2">
        <f>C2*D2*E2*F2*8/1000000</f>
        <v>648</v>
      </c>
      <c r="J2" s="40">
        <f>+G2</f>
        <v>648</v>
      </c>
      <c r="K2" s="40">
        <f>+'[1]Specifikacija-FILTER '!AM18</f>
        <v>556.08999999999992</v>
      </c>
      <c r="L2" s="40">
        <f>+'[1]Specifikacija-FILTER '!AN18</f>
        <v>559.88927999999999</v>
      </c>
    </row>
    <row r="3" spans="1:12" x14ac:dyDescent="0.3">
      <c r="A3">
        <v>3</v>
      </c>
      <c r="B3" s="51" t="s">
        <v>129</v>
      </c>
      <c r="C3" s="52">
        <v>4</v>
      </c>
      <c r="D3" s="52">
        <v>6000</v>
      </c>
      <c r="E3" s="52">
        <v>1500</v>
      </c>
      <c r="F3" s="52">
        <v>54</v>
      </c>
      <c r="G3" s="52">
        <f t="shared" ref="G3:G5" si="0">C3*D3*E3*F3*8/1000000</f>
        <v>15552</v>
      </c>
      <c r="H3" s="58" t="s">
        <v>1061</v>
      </c>
    </row>
    <row r="4" spans="1:12" x14ac:dyDescent="0.3">
      <c r="A4">
        <v>4</v>
      </c>
      <c r="B4" s="53" t="s">
        <v>129</v>
      </c>
      <c r="C4" s="54">
        <v>4</v>
      </c>
      <c r="D4" s="54">
        <v>6000</v>
      </c>
      <c r="E4" s="54">
        <v>2000</v>
      </c>
      <c r="F4" s="54">
        <v>20</v>
      </c>
      <c r="G4" s="54">
        <f t="shared" si="0"/>
        <v>7680</v>
      </c>
      <c r="H4" s="59"/>
    </row>
    <row r="5" spans="1:12" x14ac:dyDescent="0.3">
      <c r="A5">
        <v>5</v>
      </c>
      <c r="B5" s="55" t="s">
        <v>129</v>
      </c>
      <c r="C5" s="56">
        <v>4</v>
      </c>
      <c r="D5" s="56">
        <v>6000</v>
      </c>
      <c r="E5" s="56">
        <v>1500</v>
      </c>
      <c r="F5" s="56">
        <v>89</v>
      </c>
      <c r="G5" s="56">
        <f t="shared" si="0"/>
        <v>25632</v>
      </c>
      <c r="H5" s="57" t="s">
        <v>1061</v>
      </c>
      <c r="J5" s="40">
        <f>SUM(G3:G4)</f>
        <v>23232</v>
      </c>
      <c r="K5" s="40">
        <f>+'[1]Specifikacija-FILTER '!AM65</f>
        <v>16018.023000000001</v>
      </c>
      <c r="L5" s="40">
        <f>+'[1]Specifikacija-FILTER '!AN65</f>
        <v>17862.015904</v>
      </c>
    </row>
    <row r="6" spans="1:12" x14ac:dyDescent="0.3">
      <c r="A6">
        <v>6</v>
      </c>
      <c r="B6" s="32" t="s">
        <v>129</v>
      </c>
      <c r="C6">
        <v>5</v>
      </c>
      <c r="D6">
        <v>6000</v>
      </c>
      <c r="E6">
        <v>1500</v>
      </c>
      <c r="F6">
        <v>1</v>
      </c>
      <c r="G6">
        <f>C6*D6*E6*F6*8/1000000</f>
        <v>360</v>
      </c>
      <c r="J6" s="40">
        <f>+G6</f>
        <v>360</v>
      </c>
      <c r="K6" s="40">
        <f>+'[1]Specifikacija-FILTER '!AM69</f>
        <v>252.56399999999999</v>
      </c>
      <c r="L6" s="40">
        <f>+'[1]Specifikacija-FILTER '!AN69</f>
        <v>253.77888000000002</v>
      </c>
    </row>
    <row r="7" spans="1:12" x14ac:dyDescent="0.3">
      <c r="A7">
        <v>7</v>
      </c>
      <c r="B7" s="32" t="s">
        <v>129</v>
      </c>
      <c r="C7">
        <v>6</v>
      </c>
      <c r="D7">
        <v>4000</v>
      </c>
      <c r="E7">
        <v>1500</v>
      </c>
      <c r="F7">
        <v>5</v>
      </c>
      <c r="G7">
        <f>C7*D7*E7*F7*8/1000000</f>
        <v>1440</v>
      </c>
      <c r="J7" s="40">
        <f>+G7</f>
        <v>1440</v>
      </c>
      <c r="K7" s="40">
        <f>+'[1]Specifikacija-FILTER '!AM79</f>
        <v>1202.7080000000001</v>
      </c>
      <c r="L7" s="40">
        <f>+'[1]Specifikacija-FILTER '!AN79</f>
        <v>1205.1225599999998</v>
      </c>
    </row>
    <row r="8" spans="1:12" x14ac:dyDescent="0.3">
      <c r="A8">
        <v>8</v>
      </c>
      <c r="B8" s="32" t="s">
        <v>129</v>
      </c>
      <c r="C8">
        <v>8</v>
      </c>
      <c r="D8">
        <v>6000</v>
      </c>
      <c r="E8">
        <v>1500</v>
      </c>
      <c r="F8">
        <v>4</v>
      </c>
      <c r="G8">
        <f t="shared" ref="G8:G14" si="1">C8*D8*E8*F8*8/1000000</f>
        <v>2304</v>
      </c>
      <c r="J8" s="40">
        <f>+G8</f>
        <v>2304</v>
      </c>
      <c r="K8" s="40">
        <f>+'[1]Specifikacija-FILTER '!AM90</f>
        <v>918.38599999999997</v>
      </c>
      <c r="L8" s="40">
        <f>+'[1]Specifikacija-FILTER '!AN90</f>
        <v>1700.4797439999998</v>
      </c>
    </row>
    <row r="9" spans="1:12" x14ac:dyDescent="0.3">
      <c r="A9">
        <v>9</v>
      </c>
      <c r="B9" s="32" t="s">
        <v>129</v>
      </c>
      <c r="C9">
        <v>10</v>
      </c>
      <c r="D9">
        <v>6000</v>
      </c>
      <c r="E9">
        <v>1500</v>
      </c>
      <c r="F9">
        <v>4</v>
      </c>
      <c r="G9">
        <f t="shared" si="1"/>
        <v>2880</v>
      </c>
    </row>
    <row r="10" spans="1:12" x14ac:dyDescent="0.3">
      <c r="A10">
        <v>10</v>
      </c>
      <c r="B10" s="32" t="s">
        <v>129</v>
      </c>
      <c r="C10">
        <v>10</v>
      </c>
      <c r="D10">
        <v>4000</v>
      </c>
      <c r="E10">
        <v>1500</v>
      </c>
      <c r="F10">
        <v>1</v>
      </c>
      <c r="G10">
        <f t="shared" si="1"/>
        <v>480</v>
      </c>
      <c r="J10" s="40">
        <f>+G10+G9</f>
        <v>3360</v>
      </c>
      <c r="K10" s="40">
        <f>+'[1]Specifikacija-FILTER '!AM122</f>
        <v>2995.3500000000004</v>
      </c>
      <c r="L10" s="40">
        <f>+'[1]Specifikacija-FILTER '!AN122</f>
        <v>2998.4230399999997</v>
      </c>
    </row>
    <row r="11" spans="1:12" x14ac:dyDescent="0.3">
      <c r="A11">
        <v>11</v>
      </c>
      <c r="B11" s="32" t="s">
        <v>129</v>
      </c>
      <c r="C11">
        <v>12</v>
      </c>
      <c r="D11">
        <v>6000</v>
      </c>
      <c r="E11">
        <v>1500</v>
      </c>
      <c r="F11">
        <v>3</v>
      </c>
      <c r="G11">
        <f t="shared" si="1"/>
        <v>2592</v>
      </c>
    </row>
    <row r="12" spans="1:12" x14ac:dyDescent="0.3">
      <c r="A12">
        <v>12</v>
      </c>
      <c r="B12" s="32" t="s">
        <v>129</v>
      </c>
      <c r="C12">
        <v>12</v>
      </c>
      <c r="D12">
        <v>4000</v>
      </c>
      <c r="E12">
        <v>1500</v>
      </c>
      <c r="F12">
        <v>1</v>
      </c>
      <c r="G12">
        <f t="shared" si="1"/>
        <v>576</v>
      </c>
      <c r="J12" s="40">
        <f>+G12+G11</f>
        <v>3168</v>
      </c>
      <c r="K12" s="40">
        <f>+'[1]Specifikacija-FILTER '!AM136</f>
        <v>2772.7919999999995</v>
      </c>
      <c r="L12" s="40">
        <f>+'[1]Specifikacija-FILTER '!AN136</f>
        <v>2861.1943679999999</v>
      </c>
    </row>
    <row r="13" spans="1:12" x14ac:dyDescent="0.3">
      <c r="A13">
        <v>13</v>
      </c>
      <c r="B13" s="32" t="s">
        <v>129</v>
      </c>
      <c r="C13">
        <v>15</v>
      </c>
      <c r="D13">
        <v>4500</v>
      </c>
      <c r="E13">
        <v>1500</v>
      </c>
      <c r="F13">
        <v>3</v>
      </c>
      <c r="G13">
        <f t="shared" si="1"/>
        <v>2430</v>
      </c>
      <c r="J13" s="40">
        <f>+G13</f>
        <v>2430</v>
      </c>
      <c r="K13" s="40">
        <f>+'[1]Specifikacija-FILTER '!AM154</f>
        <v>2053.56</v>
      </c>
      <c r="L13" s="40">
        <f>+'[1]Specifikacija-FILTER '!AN154</f>
        <v>2060.4264000000003</v>
      </c>
    </row>
    <row r="14" spans="1:12" x14ac:dyDescent="0.3">
      <c r="A14">
        <v>14</v>
      </c>
      <c r="B14" s="32" t="s">
        <v>129</v>
      </c>
      <c r="C14">
        <v>20</v>
      </c>
      <c r="D14">
        <v>4300</v>
      </c>
      <c r="E14">
        <v>1500</v>
      </c>
      <c r="F14">
        <v>4</v>
      </c>
      <c r="G14">
        <f t="shared" si="1"/>
        <v>4128</v>
      </c>
      <c r="H14">
        <f>SUM(G2:G14)-G5</f>
        <v>41070</v>
      </c>
      <c r="I14">
        <f>SUM(G2:G14)-G3-G4</f>
        <v>43470</v>
      </c>
      <c r="J14" s="40">
        <f>+G14</f>
        <v>4128</v>
      </c>
      <c r="K14" s="40">
        <f>+'[1]Specifikacija-FILTER '!AM167</f>
        <v>3217.2359999999999</v>
      </c>
      <c r="L14" s="40">
        <f>+'[1]Specifikacija-FILTER '!AN167</f>
        <v>3240.8320000000003</v>
      </c>
    </row>
    <row r="15" spans="1:12" x14ac:dyDescent="0.3">
      <c r="A15">
        <v>15</v>
      </c>
    </row>
    <row r="16" spans="1:12" x14ac:dyDescent="0.3">
      <c r="A16">
        <v>16</v>
      </c>
      <c r="B16" s="33" t="s">
        <v>130</v>
      </c>
      <c r="C16">
        <v>5</v>
      </c>
      <c r="D16">
        <v>6000</v>
      </c>
      <c r="E16">
        <v>1500</v>
      </c>
      <c r="F16">
        <v>2</v>
      </c>
      <c r="G16">
        <f t="shared" ref="G16:G22" si="2">C16*D16*E16*F16*8/1000000</f>
        <v>720</v>
      </c>
      <c r="J16" s="40">
        <f>SUM(J2:J14)</f>
        <v>41070</v>
      </c>
      <c r="K16" s="40">
        <f t="shared" ref="K16:L16" si="3">SUM(K2:K14)</f>
        <v>29986.709000000003</v>
      </c>
      <c r="L16" s="40">
        <f t="shared" si="3"/>
        <v>32742.162176000005</v>
      </c>
    </row>
    <row r="17" spans="1:7" x14ac:dyDescent="0.3">
      <c r="A17">
        <v>17</v>
      </c>
      <c r="B17" s="33" t="s">
        <v>130</v>
      </c>
      <c r="C17">
        <v>6</v>
      </c>
      <c r="D17">
        <v>6000</v>
      </c>
      <c r="E17">
        <v>1500</v>
      </c>
      <c r="F17">
        <v>7</v>
      </c>
      <c r="G17">
        <f t="shared" si="2"/>
        <v>3024</v>
      </c>
    </row>
    <row r="18" spans="1:7" x14ac:dyDescent="0.3">
      <c r="A18">
        <v>18</v>
      </c>
      <c r="B18" s="33" t="s">
        <v>130</v>
      </c>
      <c r="C18">
        <v>8</v>
      </c>
      <c r="D18">
        <v>6000</v>
      </c>
      <c r="E18">
        <v>1500</v>
      </c>
      <c r="F18">
        <v>5</v>
      </c>
      <c r="G18">
        <f t="shared" si="2"/>
        <v>2880</v>
      </c>
    </row>
    <row r="19" spans="1:7" x14ac:dyDescent="0.3">
      <c r="A19">
        <v>19</v>
      </c>
      <c r="B19" s="33" t="s">
        <v>130</v>
      </c>
      <c r="C19">
        <v>10</v>
      </c>
      <c r="D19">
        <v>6000</v>
      </c>
      <c r="E19">
        <v>1500</v>
      </c>
      <c r="F19">
        <v>9</v>
      </c>
      <c r="G19">
        <f t="shared" si="2"/>
        <v>6480</v>
      </c>
    </row>
    <row r="20" spans="1:7" x14ac:dyDescent="0.3">
      <c r="A20">
        <v>20</v>
      </c>
      <c r="B20" s="33" t="s">
        <v>130</v>
      </c>
      <c r="C20">
        <v>12</v>
      </c>
      <c r="D20">
        <v>3500</v>
      </c>
      <c r="E20">
        <v>1500</v>
      </c>
      <c r="F20">
        <v>1</v>
      </c>
      <c r="G20">
        <f t="shared" si="2"/>
        <v>504</v>
      </c>
    </row>
    <row r="21" spans="1:7" x14ac:dyDescent="0.3">
      <c r="A21">
        <v>21</v>
      </c>
      <c r="B21" s="33" t="s">
        <v>130</v>
      </c>
      <c r="C21">
        <v>15</v>
      </c>
      <c r="D21">
        <v>4000</v>
      </c>
      <c r="E21">
        <v>1500</v>
      </c>
      <c r="F21">
        <v>1</v>
      </c>
      <c r="G21">
        <f t="shared" si="2"/>
        <v>720</v>
      </c>
    </row>
    <row r="22" spans="1:7" x14ac:dyDescent="0.3">
      <c r="A22">
        <v>22</v>
      </c>
      <c r="B22" s="33" t="s">
        <v>130</v>
      </c>
      <c r="C22">
        <v>20</v>
      </c>
      <c r="D22">
        <v>1600</v>
      </c>
      <c r="E22">
        <v>1500</v>
      </c>
      <c r="F22">
        <v>1</v>
      </c>
      <c r="G22">
        <f t="shared" si="2"/>
        <v>384</v>
      </c>
    </row>
    <row r="23" spans="1:7" x14ac:dyDescent="0.3">
      <c r="A23">
        <v>23</v>
      </c>
    </row>
    <row r="24" spans="1:7" x14ac:dyDescent="0.3">
      <c r="A24">
        <v>24</v>
      </c>
    </row>
  </sheetData>
  <mergeCells count="1"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Specifikacija-FILTER </vt:lpstr>
      <vt:lpstr>Erak podjela</vt:lpstr>
      <vt:lpstr>potreba lima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Martinović</dc:creator>
  <cp:lastModifiedBy>Tajana Martinović</cp:lastModifiedBy>
  <dcterms:created xsi:type="dcterms:W3CDTF">2025-06-13T06:18:20Z</dcterms:created>
  <dcterms:modified xsi:type="dcterms:W3CDTF">2025-06-13T06:18:20Z</dcterms:modified>
</cp:coreProperties>
</file>